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54A1AC31-7649-4B97-803E-DC84DBA8901D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Estimate'!$E$1:$E$351</definedName>
    <definedName name="_xlnm.Print_Area" localSheetId="1">'Detailed Estimate'!$A$1:$Q$132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1" l="1"/>
  <c r="B7" i="21"/>
  <c r="A12" i="20"/>
  <c r="A13" i="20"/>
  <c r="A14" i="20"/>
  <c r="A15" i="20"/>
  <c r="A16" i="20"/>
  <c r="A17" i="20"/>
  <c r="A18" i="20"/>
  <c r="A19" i="20"/>
  <c r="A33" i="20"/>
  <c r="A34" i="20"/>
  <c r="A36" i="20"/>
  <c r="A37" i="20"/>
  <c r="A40" i="20"/>
  <c r="A41" i="20"/>
  <c r="A42" i="20"/>
  <c r="A43" i="20"/>
  <c r="A61" i="20"/>
  <c r="A62" i="20"/>
  <c r="A64" i="20"/>
  <c r="A65" i="20"/>
  <c r="A83" i="20"/>
  <c r="A84" i="20"/>
  <c r="A85" i="20"/>
  <c r="A86" i="20"/>
  <c r="A99" i="20"/>
  <c r="A100" i="20"/>
  <c r="A102" i="20"/>
  <c r="A103" i="20"/>
  <c r="A118" i="20"/>
  <c r="A119" i="20"/>
  <c r="A129" i="20"/>
  <c r="H128" i="20" l="1"/>
  <c r="H127" i="20"/>
  <c r="O127" i="20" s="1"/>
  <c r="H126" i="20"/>
  <c r="K126" i="20" s="1"/>
  <c r="H125" i="20"/>
  <c r="H124" i="20"/>
  <c r="K124" i="20" s="1"/>
  <c r="H123" i="20"/>
  <c r="O123" i="20" s="1"/>
  <c r="H122" i="20"/>
  <c r="O122" i="20" s="1"/>
  <c r="H121" i="20"/>
  <c r="O121" i="20" s="1"/>
  <c r="H120" i="20"/>
  <c r="K120" i="20" s="1"/>
  <c r="H117" i="20"/>
  <c r="H116" i="20"/>
  <c r="H115" i="20"/>
  <c r="O115" i="20" s="1"/>
  <c r="H114" i="20"/>
  <c r="O114" i="20" s="1"/>
  <c r="H113" i="20"/>
  <c r="O113" i="20" s="1"/>
  <c r="H112" i="20"/>
  <c r="H111" i="20"/>
  <c r="O111" i="20" s="1"/>
  <c r="H110" i="20"/>
  <c r="K110" i="20" s="1"/>
  <c r="H109" i="20"/>
  <c r="H108" i="20"/>
  <c r="K108" i="20" s="1"/>
  <c r="H107" i="20"/>
  <c r="O107" i="20" s="1"/>
  <c r="H106" i="20"/>
  <c r="K106" i="20" s="1"/>
  <c r="H105" i="20"/>
  <c r="H104" i="20"/>
  <c r="K104" i="20" s="1"/>
  <c r="F101" i="20"/>
  <c r="H101" i="20" s="1"/>
  <c r="H98" i="20"/>
  <c r="H97" i="20"/>
  <c r="K97" i="20" s="1"/>
  <c r="H96" i="20"/>
  <c r="O96" i="20" s="1"/>
  <c r="H95" i="20"/>
  <c r="K95" i="20" s="1"/>
  <c r="H94" i="20"/>
  <c r="H93" i="20"/>
  <c r="K93" i="20" s="1"/>
  <c r="H92" i="20"/>
  <c r="O92" i="20" s="1"/>
  <c r="H91" i="20"/>
  <c r="K91" i="20" s="1"/>
  <c r="H90" i="20"/>
  <c r="H89" i="20"/>
  <c r="K89" i="20" s="1"/>
  <c r="H88" i="20"/>
  <c r="O88" i="20" s="1"/>
  <c r="H87" i="20"/>
  <c r="K87" i="20" s="1"/>
  <c r="H82" i="20"/>
  <c r="H81" i="20"/>
  <c r="K81" i="20" s="1"/>
  <c r="H80" i="20"/>
  <c r="O80" i="20" s="1"/>
  <c r="H79" i="20"/>
  <c r="K79" i="20" s="1"/>
  <c r="H78" i="20"/>
  <c r="H77" i="20"/>
  <c r="K77" i="20" s="1"/>
  <c r="H76" i="20"/>
  <c r="O76" i="20" s="1"/>
  <c r="H75" i="20"/>
  <c r="K75" i="20" s="1"/>
  <c r="H74" i="20"/>
  <c r="H73" i="20"/>
  <c r="K73" i="20" s="1"/>
  <c r="H72" i="20"/>
  <c r="O72" i="20" s="1"/>
  <c r="H71" i="20"/>
  <c r="K71" i="20" s="1"/>
  <c r="H70" i="20"/>
  <c r="H69" i="20"/>
  <c r="K69" i="20" s="1"/>
  <c r="H68" i="20"/>
  <c r="O68" i="20" s="1"/>
  <c r="H67" i="20"/>
  <c r="K67" i="20" s="1"/>
  <c r="H66" i="20"/>
  <c r="F63" i="20"/>
  <c r="H63" i="20" s="1"/>
  <c r="H60" i="20"/>
  <c r="K60" i="20" s="1"/>
  <c r="H59" i="20"/>
  <c r="O59" i="20" s="1"/>
  <c r="H58" i="20"/>
  <c r="H57" i="20"/>
  <c r="O57" i="20" s="1"/>
  <c r="H56" i="20"/>
  <c r="K56" i="20" s="1"/>
  <c r="H55" i="20"/>
  <c r="O55" i="20" s="1"/>
  <c r="H54" i="20"/>
  <c r="H53" i="20"/>
  <c r="O53" i="20" s="1"/>
  <c r="H52" i="20"/>
  <c r="K52" i="20" s="1"/>
  <c r="H51" i="20"/>
  <c r="O51" i="20" s="1"/>
  <c r="H50" i="20"/>
  <c r="H49" i="20"/>
  <c r="O49" i="20" s="1"/>
  <c r="H48" i="20"/>
  <c r="K48" i="20" s="1"/>
  <c r="H47" i="20"/>
  <c r="O47" i="20" s="1"/>
  <c r="H46" i="20"/>
  <c r="H45" i="20"/>
  <c r="M45" i="20" s="1"/>
  <c r="H44" i="20"/>
  <c r="K44" i="20" s="1"/>
  <c r="H39" i="20"/>
  <c r="H38" i="20"/>
  <c r="K38" i="20" s="1"/>
  <c r="F35" i="20"/>
  <c r="H35" i="20" s="1"/>
  <c r="H32" i="20"/>
  <c r="H31" i="20"/>
  <c r="K31" i="20" s="1"/>
  <c r="H30" i="20"/>
  <c r="O30" i="20" s="1"/>
  <c r="H29" i="20"/>
  <c r="K29" i="20" s="1"/>
  <c r="H28" i="20"/>
  <c r="H27" i="20"/>
  <c r="K27" i="20" s="1"/>
  <c r="H26" i="20"/>
  <c r="O26" i="20" s="1"/>
  <c r="H25" i="20"/>
  <c r="K25" i="20" s="1"/>
  <c r="H24" i="20"/>
  <c r="M24" i="20" s="1"/>
  <c r="H23" i="20"/>
  <c r="O23" i="20" s="1"/>
  <c r="H22" i="20"/>
  <c r="O22" i="20" s="1"/>
  <c r="H21" i="20"/>
  <c r="K21" i="20" s="1"/>
  <c r="H20" i="20"/>
  <c r="K20" i="20" s="1"/>
  <c r="K101" i="20" l="1"/>
  <c r="M101" i="20"/>
  <c r="M63" i="20"/>
  <c r="K63" i="20"/>
  <c r="K35" i="20"/>
  <c r="M35" i="20"/>
  <c r="O95" i="20"/>
  <c r="M114" i="20"/>
  <c r="M126" i="20"/>
  <c r="O126" i="20"/>
  <c r="O44" i="20"/>
  <c r="M79" i="20"/>
  <c r="O79" i="20"/>
  <c r="M21" i="20"/>
  <c r="M107" i="20"/>
  <c r="K122" i="20"/>
  <c r="K88" i="20"/>
  <c r="M115" i="20"/>
  <c r="M56" i="20"/>
  <c r="O21" i="20"/>
  <c r="O45" i="20"/>
  <c r="M75" i="20"/>
  <c r="M123" i="20"/>
  <c r="M60" i="20"/>
  <c r="O60" i="20"/>
  <c r="M53" i="20"/>
  <c r="M72" i="20"/>
  <c r="M91" i="20"/>
  <c r="M110" i="20"/>
  <c r="K72" i="20"/>
  <c r="K80" i="20"/>
  <c r="O110" i="20"/>
  <c r="K30" i="20"/>
  <c r="M80" i="20"/>
  <c r="K127" i="20"/>
  <c r="M48" i="20"/>
  <c r="M67" i="20"/>
  <c r="K92" i="20"/>
  <c r="K111" i="20"/>
  <c r="M127" i="20"/>
  <c r="K53" i="20"/>
  <c r="O91" i="20"/>
  <c r="O48" i="20"/>
  <c r="O67" i="20"/>
  <c r="M92" i="20"/>
  <c r="M111" i="20"/>
  <c r="K49" i="20"/>
  <c r="O75" i="20"/>
  <c r="M106" i="20"/>
  <c r="M122" i="20"/>
  <c r="O56" i="20"/>
  <c r="M26" i="20"/>
  <c r="M87" i="20"/>
  <c r="O106" i="20"/>
  <c r="K26" i="20"/>
  <c r="K68" i="20"/>
  <c r="O87" i="20"/>
  <c r="M49" i="20"/>
  <c r="M68" i="20"/>
  <c r="K57" i="20"/>
  <c r="K76" i="20"/>
  <c r="M44" i="20"/>
  <c r="M57" i="20"/>
  <c r="M76" i="20"/>
  <c r="M95" i="20"/>
  <c r="K107" i="20"/>
  <c r="K114" i="20"/>
  <c r="K123" i="20"/>
  <c r="M88" i="20"/>
  <c r="M30" i="20"/>
  <c r="M20" i="20"/>
  <c r="O20" i="20"/>
  <c r="M29" i="20"/>
  <c r="K45" i="20"/>
  <c r="M52" i="20"/>
  <c r="M71" i="20"/>
  <c r="K96" i="20"/>
  <c r="O29" i="20"/>
  <c r="O52" i="20"/>
  <c r="O71" i="20"/>
  <c r="M96" i="20"/>
  <c r="K115" i="20"/>
  <c r="O101" i="20"/>
  <c r="O35" i="20"/>
  <c r="O46" i="20"/>
  <c r="M46" i="20"/>
  <c r="O50" i="20"/>
  <c r="M50" i="20"/>
  <c r="O54" i="20"/>
  <c r="M54" i="20"/>
  <c r="O58" i="20"/>
  <c r="M58" i="20"/>
  <c r="M117" i="20"/>
  <c r="K117" i="20"/>
  <c r="K22" i="20"/>
  <c r="K54" i="20"/>
  <c r="O116" i="20"/>
  <c r="M116" i="20"/>
  <c r="O117" i="20"/>
  <c r="M22" i="20"/>
  <c r="K24" i="20"/>
  <c r="M25" i="20"/>
  <c r="O63" i="20"/>
  <c r="M70" i="20"/>
  <c r="K70" i="20"/>
  <c r="M74" i="20"/>
  <c r="K74" i="20"/>
  <c r="M82" i="20"/>
  <c r="K82" i="20"/>
  <c r="M90" i="20"/>
  <c r="K90" i="20"/>
  <c r="M109" i="20"/>
  <c r="K109" i="20"/>
  <c r="K116" i="20"/>
  <c r="O128" i="20"/>
  <c r="M128" i="20"/>
  <c r="O112" i="20"/>
  <c r="M112" i="20"/>
  <c r="O120" i="20"/>
  <c r="M120" i="20"/>
  <c r="M125" i="20"/>
  <c r="K125" i="20"/>
  <c r="K46" i="20"/>
  <c r="K50" i="20"/>
  <c r="K58" i="20"/>
  <c r="K112" i="20"/>
  <c r="O124" i="20"/>
  <c r="M124" i="20"/>
  <c r="O125" i="20"/>
  <c r="K23" i="20"/>
  <c r="M28" i="20"/>
  <c r="K28" i="20"/>
  <c r="M32" i="20"/>
  <c r="K32" i="20"/>
  <c r="M39" i="20"/>
  <c r="K39" i="20"/>
  <c r="M66" i="20"/>
  <c r="K66" i="20"/>
  <c r="M78" i="20"/>
  <c r="K78" i="20"/>
  <c r="M94" i="20"/>
  <c r="K94" i="20"/>
  <c r="M98" i="20"/>
  <c r="K98" i="20"/>
  <c r="M105" i="20"/>
  <c r="K105" i="20"/>
  <c r="M23" i="20"/>
  <c r="O24" i="20"/>
  <c r="O25" i="20"/>
  <c r="O27" i="20"/>
  <c r="M27" i="20"/>
  <c r="O28" i="20"/>
  <c r="O31" i="20"/>
  <c r="M31" i="20"/>
  <c r="O32" i="20"/>
  <c r="O38" i="20"/>
  <c r="M38" i="20"/>
  <c r="O39" i="20"/>
  <c r="M47" i="20"/>
  <c r="K47" i="20"/>
  <c r="M51" i="20"/>
  <c r="K51" i="20"/>
  <c r="M55" i="20"/>
  <c r="K55" i="20"/>
  <c r="M59" i="20"/>
  <c r="K59" i="20"/>
  <c r="O66" i="20"/>
  <c r="O69" i="20"/>
  <c r="M69" i="20"/>
  <c r="O70" i="20"/>
  <c r="O73" i="20"/>
  <c r="M73" i="20"/>
  <c r="O74" i="20"/>
  <c r="O77" i="20"/>
  <c r="M77" i="20"/>
  <c r="O78" i="20"/>
  <c r="O81" i="20"/>
  <c r="M81" i="20"/>
  <c r="O82" i="20"/>
  <c r="O89" i="20"/>
  <c r="M89" i="20"/>
  <c r="O90" i="20"/>
  <c r="O93" i="20"/>
  <c r="M93" i="20"/>
  <c r="O94" i="20"/>
  <c r="O97" i="20"/>
  <c r="M97" i="20"/>
  <c r="O98" i="20"/>
  <c r="O104" i="20"/>
  <c r="M104" i="20"/>
  <c r="O105" i="20"/>
  <c r="O108" i="20"/>
  <c r="M108" i="20"/>
  <c r="O109" i="20"/>
  <c r="M113" i="20"/>
  <c r="K113" i="20"/>
  <c r="M121" i="20"/>
  <c r="K121" i="20"/>
  <c r="K128" i="20"/>
  <c r="P13" i="20" l="1"/>
  <c r="D7" i="21" s="1"/>
  <c r="H11" i="20" l="1"/>
  <c r="H10" i="20"/>
  <c r="O11" i="20" l="1"/>
  <c r="O10" i="20"/>
  <c r="A9" i="20" l="1"/>
  <c r="A10" i="20" l="1"/>
  <c r="A11" i="20" s="1"/>
  <c r="H9" i="20"/>
  <c r="O9" i="20" s="1"/>
  <c r="P7" i="20" s="1"/>
  <c r="O130" i="20" l="1"/>
  <c r="A14" i="21"/>
  <c r="A13" i="21"/>
  <c r="A8" i="21"/>
  <c r="D6" i="21" l="1"/>
  <c r="D9" i="21" s="1"/>
  <c r="D10" i="21" s="1"/>
  <c r="D11" i="21" s="1"/>
  <c r="O131" i="20"/>
  <c r="O132" i="20" l="1"/>
  <c r="P130" i="20" s="1"/>
  <c r="P131" i="20" l="1"/>
  <c r="P132" i="20" s="1"/>
  <c r="A20" i="20" l="1"/>
  <c r="A21" i="20" l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5" i="20" s="1"/>
  <c r="A38" i="20" s="1"/>
  <c r="A39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3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1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20" i="20" s="1"/>
  <c r="A121" i="20" s="1"/>
  <c r="A122" i="20" s="1"/>
  <c r="A123" i="20" s="1"/>
  <c r="A124" i="20" s="1"/>
  <c r="A125" i="20" s="1"/>
  <c r="A126" i="20" s="1"/>
  <c r="A127" i="20" s="1"/>
  <c r="A128" i="20" s="1"/>
</calcChain>
</file>

<file path=xl/sharedStrings.xml><?xml version="1.0" encoding="utf-8"?>
<sst xmlns="http://schemas.openxmlformats.org/spreadsheetml/2006/main" count="402" uniqueCount="135">
  <si>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</si>
  <si>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</si>
  <si>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</si>
  <si>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</si>
  <si>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</si>
  <si>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</si>
  <si>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</si>
  <si>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</si>
  <si>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</si>
  <si>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</si>
  <si>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</si>
  <si>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</si>
  <si>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</si>
  <si>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</si>
  <si>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</si>
  <si>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</si>
  <si>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</si>
  <si>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</si>
  <si>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</si>
  <si>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</si>
  <si>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</si>
  <si>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</si>
  <si>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</si>
  <si>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</si>
  <si>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</si>
  <si>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UNIT LABOR COST</t>
  </si>
  <si>
    <t>TOTAL LABOR COST</t>
  </si>
  <si>
    <t>UNIT MATERIAL COST</t>
  </si>
  <si>
    <t>TOTAL MATERIAL COST</t>
  </si>
  <si>
    <t>EA</t>
  </si>
  <si>
    <t>REFERENCE SHEET</t>
  </si>
  <si>
    <t>DETAIL SHEET</t>
  </si>
  <si>
    <t>Allowances</t>
  </si>
  <si>
    <t>Mobilization</t>
  </si>
  <si>
    <t>GROUND FLOOR</t>
  </si>
  <si>
    <t>2ND FLOOR</t>
  </si>
  <si>
    <t>DIV. 08</t>
  </si>
  <si>
    <t>OPENINGS</t>
  </si>
  <si>
    <t>BASEMENT FLOOR</t>
  </si>
  <si>
    <t>DOORS</t>
  </si>
  <si>
    <t>A4.0</t>
  </si>
  <si>
    <t>A4.0, A2.1 A</t>
  </si>
  <si>
    <t>A - ((3) 4'-0"X9'-0") Full Lite, 3-Panel Pocket, weather-strip, Fully Tempered, Manufacturer: Marvin Signature</t>
  </si>
  <si>
    <t>B - ((3) 4'-0"X9'-0") Full Lite, 3-Panel Sliding Door egress, Weather-strip, Fully Tempered, Manufacturer: Marvin Signature</t>
  </si>
  <si>
    <t>C - (3'·0"X8'-0") Full Lite, Swing Door egress, Weather-strip, Fully Tempered, Manufacturer: Marvin Signature</t>
  </si>
  <si>
    <t>D - (3'-0"X8'-0") Solid Wood, Panel., Manufacturer: Marvin Signature</t>
  </si>
  <si>
    <t>E - (2'-10"X8'-0") Solid Wood, Pocket, Panel., Manufacturer: Marvin Signature</t>
  </si>
  <si>
    <t>F - (2'-6"X8'-0") Solid Wood, Pocket, Panel., Manufacturer: Marvin Signature</t>
  </si>
  <si>
    <t>G - ((2) 2'-6"X8'-0") Solid Wood, Double Door louvered Door, Manufacturer: Marvin Signature</t>
  </si>
  <si>
    <t>H - (3'-0"X8'-0") Solid Wood, Panel., Manufacturer: Marvin Signature</t>
  </si>
  <si>
    <t>I - (2'-10"X8'-0") Solid Wood, Panel sauna Door Confirm Final Selection With Sauna
Manufacturer, Manufacturer: Marvin Signature</t>
  </si>
  <si>
    <t>J - ((2)2'-0"X8'-0") Solid Wood, Double Door Closet Door, Manufacturer: Marvin Signature</t>
  </si>
  <si>
    <t>K - (3'-0"X8'-0") Solid Wood, Panel., Manufacturer: Marvin Signature</t>
  </si>
  <si>
    <t>L - (3'-0"X9'-0") Glass Door fully Tempered Door At Conditioned Wine Room, Manufacturer: Marvin Signature</t>
  </si>
  <si>
    <t>M - (2'-6"X8'-0") Solid Wood, Panel sound Proof Door, Manufacturer: Marvin Signature</t>
  </si>
  <si>
    <t>DOORS HARDWARE</t>
  </si>
  <si>
    <r>
      <t>Doors Hardware</t>
    </r>
    <r>
      <rPr>
        <sz val="11"/>
        <color rgb="FFFF0000"/>
        <rFont val="Calibri"/>
        <family val="2"/>
        <scheme val="minor"/>
      </rPr>
      <t xml:space="preserve"> - Assumed
Note: We Assumed For All Doors where no hardware details found.</t>
    </r>
  </si>
  <si>
    <t>WINDOWS</t>
  </si>
  <si>
    <t>1 - (2'-0"X4'-6") Casement Window fully Tempered, Obscure Glazing, Manufacturer: Marvin Signature</t>
  </si>
  <si>
    <t>2 - (2'-0"X4'-6") Casement Window fully Tempered, Obscure Glazing, Manufacturer: Marvin Signature</t>
  </si>
  <si>
    <t>A4.0, A2.1 B</t>
  </si>
  <si>
    <t>Aa - (4'-6"X9'-0") Entry, Pivot Hinge, weather-strip, (Raw Steel) Front Door From "Modern N Steel Doors" 1-800-406- 1958. Integral Handle, Rehung, Allow ($18,000 Material And 8 Week Min. Lead Time)Raw Steel</t>
  </si>
  <si>
    <t>Bb - (18'-0"X7'-6") Garage. Steel, Roll Up, weather-strip, Fully Tempered, Manufacturer: Marvin Signature</t>
  </si>
  <si>
    <t>Cc - (3'-0"X7'-0") Full Lite. Swing, weather-strip, Fully Tempered, Corner Latch Connection, Manufacturer: Marvin Signature</t>
  </si>
  <si>
    <t>Dd - ((3) 4'-6''X7'-0") Full Lite. 3-Panel Sliding Door, Weather-strip, Fully Tempered, Corner Latch Connection, Manufacturer: Marvin Signature</t>
  </si>
  <si>
    <t>Ee - ((4) 4'-6"X9'-3") 4-Panel Full Lite, Sliding, Weather-strip, Fully Tempered, Manufacturer: Marvin Signature</t>
  </si>
  <si>
    <t>Ff - (3'-0"X8'-0") Solid Wood. Panel20 Min. Fire Rated Door With Self Closing Hinge, Manufacturer: Marvin Signature</t>
  </si>
  <si>
    <t>Gg - (3'-0"X8'-0") Solid Wood, Panel, Manufacturer: Marvin Signature</t>
  </si>
  <si>
    <t>Hh - (3'-0"X8'-0") Solid Wood, Pocket. Panel, Manufacturer: Marvin Signature</t>
  </si>
  <si>
    <t>Ii - ((2) 2'-0"X8'-0") Sliding, Wardrobe, Manufacturer: Marvin Signature</t>
  </si>
  <si>
    <t>Jj - (3'-0"X8'-0") Solid Wood, Pocket, Panel, Manufacturer: Marvin Signature</t>
  </si>
  <si>
    <t>Kk - (3'-0"X8'-0") Solid Wood, Pocket, Panel, Manufacturer: Marvin Signature</t>
  </si>
  <si>
    <t>Ll - (3'-0"X8'-0") Solid Wood, Panel, Manufacturer: Marvin Signature</t>
  </si>
  <si>
    <t>Mm - (3'-0"X8'-0") Solid Wood, Panel45 Min. Fire Rated Door With Self Closing Hinge, Manufacturer: Marvin Signature</t>
  </si>
  <si>
    <t>Nn - (3'-0"X7'-0") Solid Wood, Panel45 Min. Fire Rated Door With Self Closing Hinge, Manufacturer: Marvin Signature</t>
  </si>
  <si>
    <t>Oo - (3'-0"X7'-0") Solid Wood, Panel, Manufacturer: Marvin Signature</t>
  </si>
  <si>
    <t>Pp - (3'-0"X7'-0") Solid Wood, Pocket, Panel, Manufacturer: Marvin Signature</t>
  </si>
  <si>
    <t>Qq - (3'-0"X7'-0") Solid Wood, Pocket, Panel, Manufacturer: Marvin Signature</t>
  </si>
  <si>
    <t>4C - (2'-0"X3'-0") Hopper rake, Fully Tempered, Fixed Corner , Manufacturer: Marvin Signature</t>
  </si>
  <si>
    <t>5 - (3'-2"X6'-3") Casement Window egress. Removable Privacy Film, Manufacturer: Marvin Signature</t>
  </si>
  <si>
    <t>6 - (6'-10",3'-7"X6'-3") Picture Window fixed Corner. Fully Tempered, Remo', Manufacturer: Marvin Signature</t>
  </si>
  <si>
    <t>7 - (4'-5",9'-3"X6'-3") Picture Window fixed Corner, Manufacturer: Marvin Signature</t>
  </si>
  <si>
    <t>8 - (3'-0"X5'-9") Casement Window, Manufacturer: Marvin Signature</t>
  </si>
  <si>
    <t>9 - (3'-0"X5'-9") Casement Window, Manufacturer: Marvin Signature</t>
  </si>
  <si>
    <t>10 - (3'-0"X5'-9") Casement Window, Manufacturer: Marvin Signature</t>
  </si>
  <si>
    <t>12 - (2'-0"X5'-0") Casement Window, Manufacturer: Marvin Signature</t>
  </si>
  <si>
    <t>13 - (2'-0"X5'-0") Casement Window, Manufacturer: Marvin Signature</t>
  </si>
  <si>
    <t>14 - (2'-0"X5'-0") Casement Window fully Tempered, Obscure Glazing, Manufacturer: Marvin Signature</t>
  </si>
  <si>
    <t>15 - (2'-6"X5'-0") Casement Window egress, Manufacturer: Marvin Signature</t>
  </si>
  <si>
    <t>16 - (2'-6"X5'-0") Casement Window, Manufacturer: Marvin Signature</t>
  </si>
  <si>
    <t>17 - (2'-0"X5'-0") Picture Window, Manufacturer: Marvin Signature</t>
  </si>
  <si>
    <t>A4.0, A2.1 C</t>
  </si>
  <si>
    <t>Aaa - (3'-0'X7'-0") Solid Wood, Panel, Manufacturer: Marvin Signature</t>
  </si>
  <si>
    <t>Bbb - (2'-8"X7'-0") Solid Wood, Panel, Manufacturer: Marvin Signature</t>
  </si>
  <si>
    <t>Ccc - ((2) 2'-6"X7'-0") Sliding, Wardrobe, Manufacturer: Marvin Signature</t>
  </si>
  <si>
    <t>Ddd - (3'-0"X7'-0") Solid Wood, Pocket, Panel, Manufacturer: Marvin Signature</t>
  </si>
  <si>
    <t>Eee - (2'-10"X7'-0") Solid Wood, Panel, Manufacturer: Marvin Signature</t>
  </si>
  <si>
    <t>Fff - (2'-6"X7'-0") Solid Wood, Panel, Manufacturer: Marvin Signature</t>
  </si>
  <si>
    <t>Ggg - (2'-6"X7'-0") Solid Wood, Panel, Manufacturer: Marvin Signature</t>
  </si>
  <si>
    <t>Hhh - (3'-0"X7'-0") Solid Wood, Pocket, Full Lite fully Tempered, Obscure Glazing, Manufacturer: Marvin Signature</t>
  </si>
  <si>
    <t>Ill - (2'-6"X7'-0") Full Lite fully Tempered. Obscure Glazing, Manufacturer: Marvin Signature</t>
  </si>
  <si>
    <t>Jjj - (2'-10"X7'-0") Solid Wood, Panel, Manufacturer: Marvin Signature</t>
  </si>
  <si>
    <t>Lll - ((2) 1'-6"X8'-0") Double Barn Door , Full Lite fully Tempered, Obscure Glazing, Manufacturer: Marvin Signature</t>
  </si>
  <si>
    <t>Mmm - (2'-10"X7'-0") Solid Wood, Pocket, Panel, Manufacturer: Marvin Signature</t>
  </si>
  <si>
    <t>18 - (1 1'-2 1/2"X3'-9") Picture Window, Manufacturer: Marvin Signature</t>
  </si>
  <si>
    <t>19A - (3'-0"X5'-3") Casement Window egress, Rake, Fully Tempered, Fixed Corner , Manufacturer: Marvin Signature</t>
  </si>
  <si>
    <t>19B - (2'-2", 7'-0"X5'-3", 6'-5") Picture Window egress, Rake, Fully Tempered, Fixed Corner , Manufacturer: Marvin Signature</t>
  </si>
  <si>
    <t>20A - (3'-0"X5'-9") Casement Window egress, Rake, Fully Tempered, Fixed Corner , Manufacturer: Marvin Signature</t>
  </si>
  <si>
    <t>20B - (15'-0", 2'-0"X8'-3", 5'-9") Picture Window egress, Rake, Fully Tempered, Fixed Corner , Manufacturer: Marvin Signature</t>
  </si>
  <si>
    <t>21 - (3'-0"X6'-0") Casement Window fully Tempered, Obscure Glazing, Manufacturer: Marvin Signature</t>
  </si>
  <si>
    <t>22A - (2'-6"X6'-0") Casement Window egress. Rake, Fully Tempered, Manufacturer: Marvin Signature</t>
  </si>
  <si>
    <t>22B - (13'-3"X8'-10", 6'-8") Picture Window egress. Rake, Fully Tempered, Manufacturer: Marvin Signature</t>
  </si>
  <si>
    <t>22C - (2'-6"X6'-0") Casement Window egress. Rake, Fully Tempered, Manufacturer: Marvin Signature</t>
  </si>
  <si>
    <t>23 - (7'-8"X3'-0") Picture Window, Manufacturer: Marvin Signature</t>
  </si>
  <si>
    <t>24 - (9'-3"X3'-0") Picture Window fully Tempered, Obscure Glazing, Manufacturer: Marvin Signature</t>
  </si>
  <si>
    <t>25 - (3'-0"X3'-9") Casement Window fully Tempered, Obscure Glazing, Manufacturer: Marvin Signature</t>
  </si>
  <si>
    <t>26 - (3'- 1"X3'-9") Casement Window fully Tempered, Obscure Glazing, Manufacturer: Marvin Signature</t>
  </si>
  <si>
    <t>27 - (3'-7"X3'-9") Casement Window, Manufacturer: Marvin Signature</t>
  </si>
  <si>
    <t>SKY LIGHT WINDOW</t>
  </si>
  <si>
    <t>A4.0, A2.1 B, A2.1C</t>
  </si>
  <si>
    <t>S 1 - (2'- 10"X2'-10") Electrical Operated Skylight, Manufacturer: Velux (Velux Vce 3434)</t>
  </si>
  <si>
    <t>S2 - (2'-10"X2'-10") Electrical Operated Skylight, Manufacturer: Velux (Velux Vce 3434)</t>
  </si>
  <si>
    <t>S3 - (2'-10"X2'-10") Electrical Operated Skylight, Manufacturer: Velux (Velux Vce 3434)</t>
  </si>
  <si>
    <t>S4 - (2'-10"X2'-10") Electrical Operated Skylight, Manufacturer: Velux (Velux Vce 3434)</t>
  </si>
  <si>
    <t>S5 - (2'-10"X2'-10") Electrical Operated Skylight, Manufacturer: Velux (Velux Vce 3434)</t>
  </si>
  <si>
    <t>S6 - (1'-10"X1'-10") Electrical Operated Skylight, Manufacturer: Velux (Velux Vce 3434)</t>
  </si>
  <si>
    <t>S7 - (1'- 10"X1'-10") Electrical Operated Skylight, Manufacturer: Velux (Velux Vce 3434)</t>
  </si>
  <si>
    <t>S8 - (1'- 10"X1'-10") Electrical Operated Skylight, Manufacturer: Velux (Velux Vce 3434)</t>
  </si>
  <si>
    <t>S9 - (1'-10"X1'-10") Electrical Operated Skylight, Manufacturer: Velux (Velux Vce 3434)</t>
  </si>
  <si>
    <t>3 - (7'-0"X10'-9", 11'-11") Picture Window rake, Fully Tempered, Manufacturer: Marvin Signature</t>
  </si>
  <si>
    <t>4A - (2'-1"X5'-0") Casement Window rake, Fully Tempered, Fixed Corner , Manufacturer: Marvin Signature</t>
  </si>
  <si>
    <t>4B - (11'-8", 6'-0"X9'-7", 7'-7") Picture Window rake, Fully Tempered, Fixed Corner , Manufacturer: Marvin Signature</t>
  </si>
  <si>
    <t>1 1 - (2'-7"X7'-0') Picture Window fully Tempered, Manufacturer: Marvin Signature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</si>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</sst>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4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3" fillId="0" borderId="0" applyNumberFormat="0" applyFill="0" applyBorder="0" applyAlignment="0" applyProtection="0"/>
  </cellStyleXfs>
  <cellXfs count="102">
    <xf numFmtId="0" fontId="0" fillId="0" borderId="0" xfId="0"/>
    <xf numFmtId="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2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2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5" fontId="31" fillId="0" borderId="14" xfId="0" applyNumberFormat="1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2" fillId="0" borderId="0" xfId="94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/>
    </xf>
    <xf numFmtId="44" fontId="32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1" fontId="32" fillId="0" borderId="14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4" fontId="37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2" fillId="0" borderId="14" xfId="0" applyFont="1" applyBorder="1"/>
    <xf numFmtId="0" fontId="28" fillId="24" borderId="0" xfId="0" applyFont="1" applyFill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0" xfId="0" applyFont="1" applyFill="1" applyAlignment="1">
      <alignment vertical="center" wrapText="1"/>
    </xf>
    <xf numFmtId="0" fontId="32" fillId="0" borderId="21" xfId="0" applyFont="1" applyBorder="1" applyAlignment="1">
      <alignment vertical="center"/>
    </xf>
    <xf numFmtId="0" fontId="32" fillId="0" borderId="0" xfId="0" applyFont="1" applyAlignment="1">
      <alignment horizontal="justify" vertical="center" wrapText="1"/>
    </xf>
    <xf numFmtId="0" fontId="28" fillId="24" borderId="0" xfId="0" applyFont="1" applyFill="1" applyAlignment="1">
      <alignment vertical="center" wrapText="1"/>
    </xf>
    <xf numFmtId="41" fontId="32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4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1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vertical="center"/>
    </xf>
    <xf numFmtId="1" fontId="31" fillId="0" borderId="0" xfId="0" applyNumberFormat="1" applyFont="1" applyAlignment="1">
      <alignment horizontal="center" vertical="center"/>
    </xf>
    <xf numFmtId="166" fontId="32" fillId="0" borderId="0" xfId="89" applyNumberFormat="1" applyFont="1" applyAlignment="1">
      <alignment vertical="center"/>
    </xf>
    <xf numFmtId="166" fontId="32" fillId="0" borderId="0" xfId="100" applyNumberFormat="1" applyFont="1" applyAlignment="1">
      <alignment vertical="center"/>
    </xf>
    <xf numFmtId="44" fontId="32" fillId="0" borderId="0" xfId="100" applyNumberFormat="1" applyFont="1" applyAlignment="1">
      <alignment horizontal="center" vertical="center"/>
    </xf>
    <xf numFmtId="0" fontId="38" fillId="0" borderId="0" xfId="100" applyFont="1" applyAlignment="1">
      <alignment vertical="center"/>
    </xf>
    <xf numFmtId="0" fontId="29" fillId="0" borderId="24" xfId="0" applyFont="1" applyBorder="1" applyAlignment="1">
      <alignment horizontal="left" vertical="center"/>
    </xf>
    <xf numFmtId="0" fontId="39" fillId="0" borderId="17" xfId="0" applyFont="1" applyBorder="1" applyAlignment="1">
      <alignment vertical="center"/>
    </xf>
    <xf numFmtId="0" fontId="38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2" fontId="33" fillId="0" borderId="22" xfId="0" applyNumberFormat="1" applyFont="1" applyBorder="1" applyAlignment="1">
      <alignment horizontal="center" vertical="center" wrapText="1"/>
    </xf>
    <xf numFmtId="41" fontId="27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2" fontId="42" fillId="26" borderId="23" xfId="91" applyNumberFormat="1" applyFont="1" applyFill="1" applyBorder="1" applyAlignment="1">
      <alignment horizontal="center" vertical="center"/>
    </xf>
    <xf numFmtId="2" fontId="42" fillId="26" borderId="23" xfId="91" applyNumberFormat="1" applyFont="1" applyFill="1" applyBorder="1" applyAlignment="1">
      <alignment horizontal="center" vertical="center" wrapText="1"/>
    </xf>
    <xf numFmtId="0" fontId="43" fillId="0" borderId="0" xfId="101" applyBorder="1" applyAlignment="1">
      <alignment vertical="top"/>
    </xf>
    <xf numFmtId="0" fontId="44" fillId="0" borderId="0" xfId="101" applyFont="1" applyBorder="1" applyAlignment="1">
      <alignment vertical="top"/>
    </xf>
    <xf numFmtId="167" fontId="45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27" borderId="13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vertical="center"/>
    </xf>
    <xf numFmtId="41" fontId="32" fillId="27" borderId="11" xfId="0" applyNumberFormat="1" applyFont="1" applyFill="1" applyBorder="1" applyAlignment="1">
      <alignment vertical="center"/>
    </xf>
    <xf numFmtId="0" fontId="32" fillId="27" borderId="11" xfId="0" applyFont="1" applyFill="1" applyBorder="1" applyAlignment="1">
      <alignment vertical="center"/>
    </xf>
    <xf numFmtId="165" fontId="31" fillId="27" borderId="13" xfId="0" applyNumberFormat="1" applyFont="1" applyFill="1" applyBorder="1" applyAlignment="1">
      <alignment vertical="center"/>
    </xf>
    <xf numFmtId="14" fontId="37" fillId="0" borderId="22" xfId="0" applyNumberFormat="1" applyFont="1" applyBorder="1" applyAlignment="1">
      <alignment horizontal="center" vertical="center"/>
    </xf>
    <xf numFmtId="167" fontId="47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0</xdr:row>
      <xdr:rowOff>90714</xdr:rowOff>
    </xdr:from>
    <xdr:to>
      <xdr:col>1</xdr:col>
      <xdr:colOff>1052286</xdr:colOff>
      <xdr:row>1</xdr:row>
      <xdr:rowOff>559084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9E454B-9565-4629-9075-125D74C9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8" y="90714"/>
          <a:ext cx="1378858" cy="103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0</xdr:row>
      <xdr:rowOff>163287</xdr:rowOff>
    </xdr:from>
    <xdr:to>
      <xdr:col>2</xdr:col>
      <xdr:colOff>680358</xdr:colOff>
      <xdr:row>3</xdr:row>
      <xdr:rowOff>76377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8E494D-73B4-48AC-9C30-51FDD1CC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358" y="163287"/>
          <a:ext cx="1605643" cy="1210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4"/>
  <sheetViews>
    <sheetView view="pageBreakPreview" zoomScale="70" zoomScaleSheetLayoutView="70" workbookViewId="0">
      <selection activeCell="C9" sqref="C9"/>
    </sheetView>
  </sheetViews>
  <sheetFormatPr defaultColWidth="8.921875" defaultRowHeight="15.5" x14ac:dyDescent="0.35"/>
  <cols>
    <col min="1" max="1" width="6.15234375" style="20" customWidth="1"/>
    <col min="2" max="2" width="21.3828125" style="5" customWidth="1"/>
    <col min="3" max="3" width="43.07421875" style="5" customWidth="1"/>
    <col min="4" max="4" width="18.23046875" style="8" customWidth="1"/>
    <col min="5" max="6" width="16.07421875" style="5" customWidth="1"/>
    <col min="7" max="7" width="18" style="17" customWidth="1"/>
    <col min="8" max="16384" width="8.921875" style="5"/>
  </cols>
  <sheetData>
    <row r="1" spans="1:12" ht="44.5" customHeight="1" x14ac:dyDescent="0.35">
      <c r="A1" s="16"/>
      <c r="B1" s="43"/>
      <c r="C1" s="67"/>
      <c r="D1" s="34"/>
      <c r="E1" s="97" t="s">
        <v>134</v>
      </c>
      <c r="F1" s="97"/>
      <c r="G1" s="97"/>
      <c r="H1" s="97"/>
      <c r="I1" s="42"/>
      <c r="J1" s="42"/>
      <c r="K1" s="42"/>
      <c r="L1" s="42"/>
    </row>
    <row r="2" spans="1:12" ht="44.5" customHeight="1" x14ac:dyDescent="0.35">
      <c r="A2" s="21"/>
      <c r="B2" s="43"/>
      <c r="C2" s="67"/>
      <c r="D2" s="34"/>
      <c r="E2" s="98">
        <v>2392442502</v>
      </c>
      <c r="F2" s="98"/>
      <c r="G2" s="98"/>
      <c r="H2" s="98"/>
      <c r="I2" s="42"/>
      <c r="J2" s="42"/>
      <c r="K2" s="42"/>
      <c r="L2" s="41"/>
    </row>
    <row r="3" spans="1:12" ht="27.5" customHeight="1" thickBot="1" x14ac:dyDescent="0.4">
      <c r="A3" s="21"/>
      <c r="D3" s="34"/>
      <c r="E3" s="96"/>
      <c r="F3" s="96"/>
      <c r="G3" s="96"/>
      <c r="H3" s="44"/>
      <c r="I3" s="44"/>
      <c r="J3" s="44"/>
      <c r="K3" s="44"/>
      <c r="L3" s="44"/>
    </row>
    <row r="4" spans="1:12" x14ac:dyDescent="0.35">
      <c r="A4" s="84"/>
      <c r="B4" s="84" t="s">
        <v>15</v>
      </c>
      <c r="C4" s="84" t="s">
        <v>0</v>
      </c>
      <c r="D4" s="84" t="s">
        <v>16</v>
      </c>
      <c r="E4" s="84" t="s">
        <v>17</v>
      </c>
      <c r="F4" s="84"/>
      <c r="G4" s="84"/>
    </row>
    <row r="5" spans="1:12" s="8" customFormat="1" ht="14.5" x14ac:dyDescent="0.35">
      <c r="A5" s="18"/>
      <c r="G5" s="26"/>
    </row>
    <row r="6" spans="1:12" s="8" customFormat="1" ht="14.5" x14ac:dyDescent="0.35">
      <c r="A6" s="18"/>
      <c r="B6" s="27" t="s">
        <v>18</v>
      </c>
      <c r="C6" s="8" t="s">
        <v>19</v>
      </c>
      <c r="D6" s="28">
        <f>'Detailed Estimate'!P7</f>
        <v>9000</v>
      </c>
      <c r="E6" s="1"/>
      <c r="F6" s="6"/>
      <c r="G6" s="29"/>
    </row>
    <row r="7" spans="1:12" s="8" customFormat="1" ht="14.5" x14ac:dyDescent="0.35">
      <c r="A7" s="18"/>
      <c r="B7" s="27" t="str">
        <f>'Detailed Estimate'!D13</f>
        <v>DIV. 08</v>
      </c>
      <c r="C7" s="8" t="str">
        <f>'Detailed Estimate'!E13</f>
        <v>OPENINGS</v>
      </c>
      <c r="D7" s="28">
        <f>'Detailed Estimate'!P13</f>
        <v>148187.0302200001</v>
      </c>
      <c r="E7" s="1"/>
      <c r="F7" s="6"/>
      <c r="G7" s="29"/>
    </row>
    <row r="8" spans="1:12" s="8" customFormat="1" ht="14.5" x14ac:dyDescent="0.35">
      <c r="A8" s="18" t="str">
        <f>IF(G8&lt;&gt;"",1+MAX($A$1:A6),"")</f>
        <v/>
      </c>
      <c r="D8" s="30"/>
      <c r="G8" s="26"/>
    </row>
    <row r="9" spans="1:12" s="8" customFormat="1" ht="14.5" x14ac:dyDescent="0.35">
      <c r="A9" s="18"/>
      <c r="C9" s="31" t="s">
        <v>20</v>
      </c>
      <c r="D9" s="32">
        <f>SUM(D6:D8)</f>
        <v>157187.0302200001</v>
      </c>
      <c r="G9" s="26"/>
    </row>
    <row r="10" spans="1:12" s="8" customFormat="1" ht="14.5" x14ac:dyDescent="0.35">
      <c r="A10" s="18"/>
      <c r="C10" s="31" t="s">
        <v>21</v>
      </c>
      <c r="D10" s="32">
        <f>0.25*D9</f>
        <v>39296.757555000026</v>
      </c>
      <c r="G10" s="26"/>
    </row>
    <row r="11" spans="1:12" x14ac:dyDescent="0.35">
      <c r="A11" s="22"/>
      <c r="C11" s="31" t="s">
        <v>8</v>
      </c>
      <c r="D11" s="32">
        <f>SUM(D9:D10)</f>
        <v>196483.78777500012</v>
      </c>
      <c r="G11" s="26"/>
    </row>
    <row r="12" spans="1:12" s="8" customFormat="1" x14ac:dyDescent="0.35">
      <c r="A12" s="22"/>
      <c r="B12" s="5"/>
      <c r="C12" s="5"/>
      <c r="D12" s="5"/>
      <c r="E12" s="5"/>
      <c r="F12" s="5"/>
      <c r="G12" s="26"/>
    </row>
    <row r="13" spans="1:12" x14ac:dyDescent="0.35">
      <c r="A13" s="22" t="str">
        <f>IF(G24&lt;&gt;"",1+MAX($A$1:A12),"")</f>
        <v/>
      </c>
      <c r="C13" s="24" t="s">
        <v>22</v>
      </c>
      <c r="D13" s="5"/>
      <c r="G13" s="26"/>
    </row>
    <row r="14" spans="1:12" x14ac:dyDescent="0.35">
      <c r="A14" s="22" t="str">
        <f>IF(G25&lt;&gt;"",1+MAX($A$1:A13),"")</f>
        <v/>
      </c>
      <c r="C14" s="8" t="s">
        <v>23</v>
      </c>
      <c r="D14" s="5"/>
      <c r="G14" s="26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  <row r="42" spans="7:7" x14ac:dyDescent="0.35">
      <c r="G42" s="5"/>
    </row>
    <row r="43" spans="7:7" x14ac:dyDescent="0.35">
      <c r="G43" s="5"/>
    </row>
    <row r="44" spans="7:7" x14ac:dyDescent="0.35">
      <c r="G44" s="5"/>
    </row>
    <row r="45" spans="7:7" x14ac:dyDescent="0.35">
      <c r="G45" s="5"/>
    </row>
    <row r="46" spans="7:7" x14ac:dyDescent="0.35">
      <c r="G46" s="5"/>
    </row>
    <row r="47" spans="7:7" x14ac:dyDescent="0.35">
      <c r="G47" s="5"/>
    </row>
    <row r="48" spans="7:7" x14ac:dyDescent="0.35">
      <c r="G48" s="5"/>
    </row>
    <row r="49" spans="7:7" x14ac:dyDescent="0.35">
      <c r="G49" s="5"/>
    </row>
    <row r="50" spans="7:7" x14ac:dyDescent="0.35">
      <c r="G50" s="5"/>
    </row>
    <row r="51" spans="7:7" x14ac:dyDescent="0.35">
      <c r="G51" s="5"/>
    </row>
    <row r="52" spans="7:7" x14ac:dyDescent="0.35">
      <c r="G52" s="5"/>
    </row>
    <row r="53" spans="7:7" x14ac:dyDescent="0.35">
      <c r="G53" s="5"/>
    </row>
    <row r="54" spans="7:7" x14ac:dyDescent="0.35">
      <c r="G54" s="5"/>
    </row>
    <row r="55" spans="7:7" x14ac:dyDescent="0.35">
      <c r="G55" s="5"/>
    </row>
    <row r="56" spans="7:7" x14ac:dyDescent="0.35">
      <c r="G56" s="5"/>
    </row>
    <row r="57" spans="7:7" x14ac:dyDescent="0.35">
      <c r="G57" s="5"/>
    </row>
    <row r="58" spans="7:7" x14ac:dyDescent="0.35">
      <c r="G58" s="5"/>
    </row>
    <row r="59" spans="7:7" x14ac:dyDescent="0.35">
      <c r="G59" s="5"/>
    </row>
    <row r="60" spans="7:7" x14ac:dyDescent="0.35">
      <c r="G60" s="5"/>
    </row>
    <row r="61" spans="7:7" x14ac:dyDescent="0.35">
      <c r="G61" s="5"/>
    </row>
    <row r="62" spans="7:7" x14ac:dyDescent="0.35">
      <c r="G62" s="5"/>
    </row>
    <row r="63" spans="7:7" x14ac:dyDescent="0.35">
      <c r="G63" s="5"/>
    </row>
    <row r="64" spans="7:7" x14ac:dyDescent="0.35">
      <c r="G64" s="5"/>
    </row>
    <row r="65" spans="7:7" x14ac:dyDescent="0.35">
      <c r="G65" s="5"/>
    </row>
    <row r="66" spans="7:7" x14ac:dyDescent="0.35">
      <c r="G66" s="5"/>
    </row>
    <row r="67" spans="7:7" x14ac:dyDescent="0.35">
      <c r="G67" s="5"/>
    </row>
    <row r="68" spans="7:7" x14ac:dyDescent="0.35">
      <c r="G68" s="5"/>
    </row>
    <row r="69" spans="7:7" x14ac:dyDescent="0.35">
      <c r="G69" s="5"/>
    </row>
    <row r="70" spans="7:7" x14ac:dyDescent="0.35">
      <c r="G70" s="5"/>
    </row>
    <row r="71" spans="7:7" x14ac:dyDescent="0.35">
      <c r="G71" s="5"/>
    </row>
    <row r="72" spans="7:7" x14ac:dyDescent="0.35">
      <c r="G72" s="5"/>
    </row>
    <row r="73" spans="7:7" x14ac:dyDescent="0.35">
      <c r="G73" s="5"/>
    </row>
    <row r="74" spans="7:7" x14ac:dyDescent="0.35">
      <c r="G74" s="5"/>
    </row>
    <row r="75" spans="7:7" x14ac:dyDescent="0.35">
      <c r="G75" s="5"/>
    </row>
    <row r="76" spans="7:7" x14ac:dyDescent="0.35">
      <c r="G76" s="5"/>
    </row>
    <row r="77" spans="7:7" x14ac:dyDescent="0.35">
      <c r="G77" s="5"/>
    </row>
    <row r="78" spans="7:7" x14ac:dyDescent="0.35">
      <c r="G78" s="5"/>
    </row>
    <row r="79" spans="7:7" x14ac:dyDescent="0.35">
      <c r="G79" s="5"/>
    </row>
    <row r="80" spans="7:7" x14ac:dyDescent="0.35">
      <c r="G80" s="5"/>
    </row>
    <row r="81" spans="7:7" x14ac:dyDescent="0.35">
      <c r="G81" s="5"/>
    </row>
    <row r="82" spans="7:7" x14ac:dyDescent="0.35">
      <c r="G82" s="5"/>
    </row>
    <row r="83" spans="7:7" x14ac:dyDescent="0.35">
      <c r="G83" s="5"/>
    </row>
    <row r="84" spans="7:7" x14ac:dyDescent="0.35">
      <c r="G84" s="5"/>
    </row>
    <row r="85" spans="7:7" x14ac:dyDescent="0.35">
      <c r="G85" s="5"/>
    </row>
    <row r="86" spans="7:7" x14ac:dyDescent="0.35">
      <c r="G86" s="5"/>
    </row>
    <row r="87" spans="7:7" x14ac:dyDescent="0.35">
      <c r="G87" s="5"/>
    </row>
    <row r="88" spans="7:7" x14ac:dyDescent="0.35">
      <c r="G88" s="5"/>
    </row>
    <row r="89" spans="7:7" x14ac:dyDescent="0.35">
      <c r="G89" s="5"/>
    </row>
    <row r="90" spans="7:7" x14ac:dyDescent="0.35">
      <c r="G90" s="5"/>
    </row>
    <row r="91" spans="7:7" x14ac:dyDescent="0.35">
      <c r="G91" s="5"/>
    </row>
    <row r="92" spans="7:7" x14ac:dyDescent="0.35">
      <c r="G92" s="5"/>
    </row>
    <row r="93" spans="7:7" x14ac:dyDescent="0.35">
      <c r="G93" s="5"/>
    </row>
    <row r="94" spans="7:7" x14ac:dyDescent="0.35">
      <c r="G94" s="5"/>
    </row>
    <row r="95" spans="7:7" x14ac:dyDescent="0.35">
      <c r="G95" s="5"/>
    </row>
    <row r="96" spans="7:7" x14ac:dyDescent="0.35">
      <c r="G96" s="5"/>
    </row>
    <row r="97" spans="7:7" x14ac:dyDescent="0.35">
      <c r="G97" s="5"/>
    </row>
    <row r="98" spans="7:7" x14ac:dyDescent="0.35">
      <c r="G98" s="5"/>
    </row>
    <row r="99" spans="7:7" x14ac:dyDescent="0.35">
      <c r="G99" s="5"/>
    </row>
    <row r="100" spans="7:7" x14ac:dyDescent="0.35">
      <c r="G100" s="5"/>
    </row>
    <row r="101" spans="7:7" x14ac:dyDescent="0.35">
      <c r="G101" s="5"/>
    </row>
    <row r="102" spans="7:7" x14ac:dyDescent="0.35">
      <c r="G102" s="5"/>
    </row>
    <row r="103" spans="7:7" x14ac:dyDescent="0.35">
      <c r="G103" s="5"/>
    </row>
    <row r="104" spans="7:7" x14ac:dyDescent="0.35">
      <c r="G104" s="5"/>
    </row>
    <row r="105" spans="7:7" x14ac:dyDescent="0.35">
      <c r="G105" s="5"/>
    </row>
    <row r="106" spans="7:7" x14ac:dyDescent="0.35">
      <c r="G106" s="5"/>
    </row>
    <row r="107" spans="7:7" x14ac:dyDescent="0.35">
      <c r="G107" s="5"/>
    </row>
    <row r="108" spans="7:7" x14ac:dyDescent="0.35">
      <c r="G108" s="5"/>
    </row>
    <row r="109" spans="7:7" x14ac:dyDescent="0.35">
      <c r="G109" s="5"/>
    </row>
    <row r="110" spans="7:7" x14ac:dyDescent="0.35">
      <c r="G110" s="5"/>
    </row>
    <row r="111" spans="7:7" x14ac:dyDescent="0.35">
      <c r="G111" s="5"/>
    </row>
    <row r="112" spans="7:7" x14ac:dyDescent="0.35">
      <c r="G112" s="5"/>
    </row>
    <row r="113" spans="7:7" x14ac:dyDescent="0.35">
      <c r="G113" s="5"/>
    </row>
    <row r="114" spans="7:7" x14ac:dyDescent="0.35">
      <c r="G114" s="5"/>
    </row>
    <row r="115" spans="7:7" x14ac:dyDescent="0.35">
      <c r="G115" s="5"/>
    </row>
    <row r="116" spans="7:7" x14ac:dyDescent="0.35">
      <c r="G116" s="5"/>
    </row>
    <row r="117" spans="7:7" x14ac:dyDescent="0.35">
      <c r="G117" s="5"/>
    </row>
    <row r="118" spans="7:7" x14ac:dyDescent="0.35">
      <c r="G118" s="5"/>
    </row>
    <row r="119" spans="7:7" x14ac:dyDescent="0.35">
      <c r="G119" s="5"/>
    </row>
    <row r="120" spans="7:7" x14ac:dyDescent="0.35">
      <c r="G120" s="5"/>
    </row>
    <row r="121" spans="7:7" x14ac:dyDescent="0.35">
      <c r="G121" s="5"/>
    </row>
    <row r="122" spans="7:7" x14ac:dyDescent="0.35">
      <c r="G122" s="5"/>
    </row>
    <row r="123" spans="7:7" x14ac:dyDescent="0.35">
      <c r="G123" s="5"/>
    </row>
    <row r="124" spans="7:7" x14ac:dyDescent="0.35">
      <c r="G124" s="5"/>
    </row>
    <row r="125" spans="7:7" x14ac:dyDescent="0.35">
      <c r="G125" s="5"/>
    </row>
    <row r="126" spans="7:7" x14ac:dyDescent="0.35">
      <c r="G126" s="5"/>
    </row>
    <row r="127" spans="7:7" x14ac:dyDescent="0.35">
      <c r="G127" s="5"/>
    </row>
    <row r="128" spans="7:7" x14ac:dyDescent="0.35">
      <c r="G128" s="5"/>
    </row>
    <row r="129" spans="7:7" x14ac:dyDescent="0.35">
      <c r="G129" s="5"/>
    </row>
    <row r="130" spans="7:7" x14ac:dyDescent="0.35">
      <c r="G130" s="5"/>
    </row>
    <row r="131" spans="7:7" x14ac:dyDescent="0.35">
      <c r="G131" s="5"/>
    </row>
    <row r="132" spans="7:7" x14ac:dyDescent="0.35">
      <c r="G132" s="5"/>
    </row>
    <row r="133" spans="7:7" x14ac:dyDescent="0.35">
      <c r="G133" s="5"/>
    </row>
    <row r="134" spans="7:7" x14ac:dyDescent="0.35">
      <c r="G134" s="5"/>
    </row>
    <row r="135" spans="7:7" x14ac:dyDescent="0.35">
      <c r="G135" s="5"/>
    </row>
    <row r="136" spans="7:7" x14ac:dyDescent="0.35">
      <c r="G136" s="5"/>
    </row>
    <row r="137" spans="7:7" x14ac:dyDescent="0.35">
      <c r="G137" s="5"/>
    </row>
    <row r="138" spans="7:7" x14ac:dyDescent="0.35">
      <c r="G138" s="5"/>
    </row>
    <row r="139" spans="7:7" x14ac:dyDescent="0.35">
      <c r="G139" s="5"/>
    </row>
    <row r="140" spans="7:7" x14ac:dyDescent="0.35">
      <c r="G140" s="5"/>
    </row>
    <row r="141" spans="7:7" x14ac:dyDescent="0.35">
      <c r="G141" s="5"/>
    </row>
    <row r="142" spans="7:7" x14ac:dyDescent="0.35">
      <c r="G142" s="5"/>
    </row>
    <row r="143" spans="7:7" x14ac:dyDescent="0.35">
      <c r="G143" s="5"/>
    </row>
    <row r="144" spans="7:7" x14ac:dyDescent="0.35">
      <c r="G144" s="5"/>
    </row>
    <row r="145" spans="7:7" x14ac:dyDescent="0.35">
      <c r="G145" s="5"/>
    </row>
    <row r="146" spans="7:7" x14ac:dyDescent="0.35">
      <c r="G146" s="5"/>
    </row>
    <row r="147" spans="7:7" x14ac:dyDescent="0.35">
      <c r="G147" s="5"/>
    </row>
    <row r="148" spans="7:7" x14ac:dyDescent="0.35">
      <c r="G148" s="5"/>
    </row>
    <row r="149" spans="7:7" x14ac:dyDescent="0.35">
      <c r="G149" s="5"/>
    </row>
    <row r="150" spans="7:7" x14ac:dyDescent="0.35">
      <c r="G150" s="5"/>
    </row>
    <row r="151" spans="7:7" x14ac:dyDescent="0.35">
      <c r="G151" s="5"/>
    </row>
    <row r="152" spans="7:7" x14ac:dyDescent="0.35">
      <c r="G152" s="5"/>
    </row>
    <row r="153" spans="7:7" x14ac:dyDescent="0.35">
      <c r="G153" s="5"/>
    </row>
    <row r="154" spans="7:7" x14ac:dyDescent="0.35">
      <c r="G154" s="5"/>
    </row>
    <row r="155" spans="7:7" x14ac:dyDescent="0.35">
      <c r="G155" s="5"/>
    </row>
    <row r="156" spans="7:7" x14ac:dyDescent="0.35">
      <c r="G156" s="5"/>
    </row>
    <row r="157" spans="7:7" x14ac:dyDescent="0.35">
      <c r="G157" s="5"/>
    </row>
    <row r="158" spans="7:7" x14ac:dyDescent="0.35">
      <c r="G158" s="5"/>
    </row>
    <row r="159" spans="7:7" x14ac:dyDescent="0.35">
      <c r="G159" s="5"/>
    </row>
    <row r="160" spans="7:7" x14ac:dyDescent="0.35">
      <c r="G160" s="5"/>
    </row>
    <row r="161" spans="7:7" x14ac:dyDescent="0.35">
      <c r="G161" s="5"/>
    </row>
    <row r="162" spans="7:7" x14ac:dyDescent="0.35">
      <c r="G162" s="5"/>
    </row>
    <row r="163" spans="7:7" x14ac:dyDescent="0.35">
      <c r="G163" s="5"/>
    </row>
    <row r="164" spans="7:7" x14ac:dyDescent="0.35">
      <c r="G164" s="5"/>
    </row>
    <row r="165" spans="7:7" x14ac:dyDescent="0.35">
      <c r="G165" s="5"/>
    </row>
    <row r="166" spans="7:7" x14ac:dyDescent="0.35">
      <c r="G166" s="5"/>
    </row>
    <row r="167" spans="7:7" x14ac:dyDescent="0.35">
      <c r="G167" s="5"/>
    </row>
    <row r="168" spans="7:7" x14ac:dyDescent="0.35">
      <c r="G168" s="5"/>
    </row>
    <row r="169" spans="7:7" x14ac:dyDescent="0.35">
      <c r="G169" s="5"/>
    </row>
    <row r="170" spans="7:7" x14ac:dyDescent="0.35">
      <c r="G170" s="5"/>
    </row>
    <row r="171" spans="7:7" x14ac:dyDescent="0.35">
      <c r="G171" s="5"/>
    </row>
    <row r="172" spans="7:7" x14ac:dyDescent="0.35">
      <c r="G172" s="5"/>
    </row>
    <row r="173" spans="7:7" x14ac:dyDescent="0.35">
      <c r="G173" s="5"/>
    </row>
    <row r="174" spans="7:7" x14ac:dyDescent="0.35">
      <c r="G174" s="5"/>
    </row>
    <row r="175" spans="7:7" x14ac:dyDescent="0.35">
      <c r="G175" s="5"/>
    </row>
    <row r="176" spans="7:7" x14ac:dyDescent="0.35">
      <c r="G176" s="5"/>
    </row>
    <row r="177" spans="7:7" x14ac:dyDescent="0.35">
      <c r="G177" s="5"/>
    </row>
    <row r="178" spans="7:7" x14ac:dyDescent="0.35">
      <c r="G178" s="5"/>
    </row>
    <row r="179" spans="7:7" x14ac:dyDescent="0.35">
      <c r="G179" s="5"/>
    </row>
    <row r="180" spans="7:7" x14ac:dyDescent="0.35">
      <c r="G180" s="5"/>
    </row>
    <row r="181" spans="7:7" x14ac:dyDescent="0.35">
      <c r="G181" s="5"/>
    </row>
    <row r="182" spans="7:7" x14ac:dyDescent="0.35">
      <c r="G182" s="5"/>
    </row>
    <row r="183" spans="7:7" x14ac:dyDescent="0.35">
      <c r="G183" s="5"/>
    </row>
    <row r="184" spans="7:7" x14ac:dyDescent="0.35">
      <c r="G184" s="5"/>
    </row>
    <row r="185" spans="7:7" x14ac:dyDescent="0.35">
      <c r="G185" s="5"/>
    </row>
    <row r="186" spans="7:7" x14ac:dyDescent="0.35">
      <c r="G186" s="5"/>
    </row>
    <row r="187" spans="7:7" x14ac:dyDescent="0.35">
      <c r="G187" s="5"/>
    </row>
    <row r="188" spans="7:7" x14ac:dyDescent="0.35">
      <c r="G188" s="5"/>
    </row>
    <row r="189" spans="7:7" x14ac:dyDescent="0.35">
      <c r="G189" s="5"/>
    </row>
    <row r="190" spans="7:7" x14ac:dyDescent="0.35">
      <c r="G190" s="5"/>
    </row>
    <row r="191" spans="7:7" x14ac:dyDescent="0.35">
      <c r="G191" s="5"/>
    </row>
    <row r="192" spans="7:7" x14ac:dyDescent="0.35">
      <c r="G192" s="5"/>
    </row>
    <row r="193" spans="7:7" x14ac:dyDescent="0.35">
      <c r="G193" s="5"/>
    </row>
    <row r="194" spans="7:7" x14ac:dyDescent="0.35">
      <c r="G194" s="5"/>
    </row>
    <row r="195" spans="7:7" x14ac:dyDescent="0.35">
      <c r="G195" s="5"/>
    </row>
    <row r="196" spans="7:7" x14ac:dyDescent="0.35">
      <c r="G196" s="5"/>
    </row>
    <row r="197" spans="7:7" x14ac:dyDescent="0.35">
      <c r="G197" s="5"/>
    </row>
    <row r="198" spans="7:7" x14ac:dyDescent="0.35">
      <c r="G198" s="5"/>
    </row>
    <row r="199" spans="7:7" x14ac:dyDescent="0.35">
      <c r="G199" s="5"/>
    </row>
    <row r="200" spans="7:7" x14ac:dyDescent="0.35">
      <c r="G200" s="5"/>
    </row>
    <row r="201" spans="7:7" x14ac:dyDescent="0.35">
      <c r="G201" s="5"/>
    </row>
    <row r="202" spans="7:7" x14ac:dyDescent="0.35">
      <c r="G202" s="5"/>
    </row>
    <row r="203" spans="7:7" x14ac:dyDescent="0.35">
      <c r="G203" s="5"/>
    </row>
    <row r="204" spans="7:7" x14ac:dyDescent="0.35">
      <c r="G204" s="5"/>
    </row>
    <row r="205" spans="7:7" x14ac:dyDescent="0.35">
      <c r="G205" s="5"/>
    </row>
    <row r="206" spans="7:7" x14ac:dyDescent="0.35">
      <c r="G206" s="5"/>
    </row>
    <row r="207" spans="7:7" x14ac:dyDescent="0.35">
      <c r="G207" s="5"/>
    </row>
    <row r="208" spans="7:7" x14ac:dyDescent="0.35">
      <c r="G208" s="5"/>
    </row>
    <row r="209" spans="7:7" x14ac:dyDescent="0.35">
      <c r="G209" s="5"/>
    </row>
    <row r="210" spans="7:7" x14ac:dyDescent="0.35">
      <c r="G210" s="5"/>
    </row>
    <row r="211" spans="7:7" x14ac:dyDescent="0.35">
      <c r="G211" s="5"/>
    </row>
    <row r="212" spans="7:7" x14ac:dyDescent="0.35">
      <c r="G212" s="5"/>
    </row>
    <row r="213" spans="7:7" x14ac:dyDescent="0.35">
      <c r="G213" s="5"/>
    </row>
    <row r="214" spans="7:7" x14ac:dyDescent="0.35">
      <c r="G214" s="5"/>
    </row>
    <row r="215" spans="7:7" x14ac:dyDescent="0.35">
      <c r="G215" s="5"/>
    </row>
    <row r="216" spans="7:7" x14ac:dyDescent="0.35">
      <c r="G216" s="5"/>
    </row>
    <row r="217" spans="7:7" x14ac:dyDescent="0.35">
      <c r="G217" s="5"/>
    </row>
    <row r="218" spans="7:7" x14ac:dyDescent="0.35">
      <c r="G218" s="5"/>
    </row>
    <row r="219" spans="7:7" x14ac:dyDescent="0.35">
      <c r="G219" s="5"/>
    </row>
    <row r="220" spans="7:7" x14ac:dyDescent="0.35">
      <c r="G220" s="5"/>
    </row>
    <row r="221" spans="7:7" x14ac:dyDescent="0.35">
      <c r="G221" s="5"/>
    </row>
    <row r="222" spans="7:7" x14ac:dyDescent="0.35">
      <c r="G222" s="5"/>
    </row>
    <row r="223" spans="7:7" x14ac:dyDescent="0.35">
      <c r="G223" s="5"/>
    </row>
    <row r="224" spans="7:7" x14ac:dyDescent="0.35">
      <c r="G224" s="5"/>
    </row>
    <row r="225" spans="7:7" x14ac:dyDescent="0.35">
      <c r="G225" s="5"/>
    </row>
    <row r="226" spans="7:7" x14ac:dyDescent="0.35">
      <c r="G226" s="5"/>
    </row>
    <row r="227" spans="7:7" x14ac:dyDescent="0.35">
      <c r="G227" s="5"/>
    </row>
    <row r="228" spans="7:7" x14ac:dyDescent="0.35">
      <c r="G228" s="5"/>
    </row>
    <row r="229" spans="7:7" x14ac:dyDescent="0.35">
      <c r="G229" s="5"/>
    </row>
    <row r="230" spans="7:7" x14ac:dyDescent="0.35">
      <c r="G230" s="5"/>
    </row>
    <row r="231" spans="7:7" x14ac:dyDescent="0.35">
      <c r="G231" s="5"/>
    </row>
    <row r="232" spans="7:7" x14ac:dyDescent="0.35">
      <c r="G232" s="5"/>
    </row>
    <row r="233" spans="7:7" x14ac:dyDescent="0.35">
      <c r="G233" s="5"/>
    </row>
    <row r="234" spans="7:7" x14ac:dyDescent="0.35">
      <c r="G234" s="5"/>
    </row>
    <row r="235" spans="7:7" x14ac:dyDescent="0.35">
      <c r="G235" s="5"/>
    </row>
    <row r="236" spans="7:7" x14ac:dyDescent="0.35">
      <c r="G236" s="5"/>
    </row>
    <row r="237" spans="7:7" x14ac:dyDescent="0.35">
      <c r="G237" s="5"/>
    </row>
    <row r="238" spans="7:7" x14ac:dyDescent="0.35">
      <c r="G238" s="5"/>
    </row>
    <row r="239" spans="7:7" x14ac:dyDescent="0.35">
      <c r="G239" s="5"/>
    </row>
    <row r="240" spans="7:7" x14ac:dyDescent="0.35">
      <c r="G240" s="5"/>
    </row>
    <row r="241" spans="7:7" x14ac:dyDescent="0.35">
      <c r="G241" s="5"/>
    </row>
    <row r="242" spans="7:7" x14ac:dyDescent="0.35">
      <c r="G242" s="5"/>
    </row>
    <row r="243" spans="7:7" x14ac:dyDescent="0.35">
      <c r="G243" s="5"/>
    </row>
    <row r="244" spans="7:7" x14ac:dyDescent="0.35">
      <c r="G244" s="5"/>
    </row>
    <row r="245" spans="7:7" x14ac:dyDescent="0.35">
      <c r="G245" s="5"/>
    </row>
    <row r="246" spans="7:7" x14ac:dyDescent="0.35">
      <c r="G246" s="5"/>
    </row>
    <row r="247" spans="7:7" x14ac:dyDescent="0.35">
      <c r="G247" s="5"/>
    </row>
    <row r="248" spans="7:7" x14ac:dyDescent="0.35">
      <c r="G248" s="5"/>
    </row>
    <row r="249" spans="7:7" x14ac:dyDescent="0.35">
      <c r="G249" s="5"/>
    </row>
    <row r="250" spans="7:7" x14ac:dyDescent="0.35">
      <c r="G250" s="5"/>
    </row>
    <row r="251" spans="7:7" x14ac:dyDescent="0.35">
      <c r="G251" s="5"/>
    </row>
    <row r="252" spans="7:7" x14ac:dyDescent="0.35">
      <c r="G252" s="5"/>
    </row>
    <row r="253" spans="7:7" x14ac:dyDescent="0.35">
      <c r="G253" s="5"/>
    </row>
    <row r="254" spans="7:7" x14ac:dyDescent="0.35">
      <c r="G254" s="5"/>
    </row>
    <row r="255" spans="7:7" x14ac:dyDescent="0.35">
      <c r="G255" s="5"/>
    </row>
    <row r="256" spans="7:7" x14ac:dyDescent="0.35">
      <c r="G256" s="5"/>
    </row>
    <row r="257" spans="7:7" x14ac:dyDescent="0.35">
      <c r="G257" s="5"/>
    </row>
    <row r="258" spans="7:7" x14ac:dyDescent="0.35">
      <c r="G258" s="5"/>
    </row>
    <row r="259" spans="7:7" x14ac:dyDescent="0.35">
      <c r="G259" s="5"/>
    </row>
    <row r="260" spans="7:7" x14ac:dyDescent="0.35">
      <c r="G260" s="5"/>
    </row>
    <row r="261" spans="7:7" x14ac:dyDescent="0.35">
      <c r="G261" s="5"/>
    </row>
    <row r="262" spans="7:7" x14ac:dyDescent="0.35">
      <c r="G262" s="5"/>
    </row>
    <row r="263" spans="7:7" x14ac:dyDescent="0.35">
      <c r="G263" s="5"/>
    </row>
    <row r="264" spans="7:7" x14ac:dyDescent="0.35">
      <c r="G264" s="5"/>
    </row>
    <row r="265" spans="7:7" x14ac:dyDescent="0.35">
      <c r="G265" s="5"/>
    </row>
    <row r="266" spans="7:7" x14ac:dyDescent="0.35">
      <c r="G266" s="5"/>
    </row>
    <row r="267" spans="7:7" x14ac:dyDescent="0.35">
      <c r="G267" s="5"/>
    </row>
    <row r="268" spans="7:7" x14ac:dyDescent="0.35">
      <c r="G268" s="5"/>
    </row>
    <row r="269" spans="7:7" x14ac:dyDescent="0.35">
      <c r="G269" s="5"/>
    </row>
    <row r="270" spans="7:7" x14ac:dyDescent="0.35">
      <c r="G270" s="5"/>
    </row>
    <row r="271" spans="7:7" x14ac:dyDescent="0.35">
      <c r="G271" s="5"/>
    </row>
    <row r="272" spans="7:7" x14ac:dyDescent="0.35">
      <c r="G272" s="5"/>
    </row>
    <row r="273" spans="7:7" x14ac:dyDescent="0.35">
      <c r="G273" s="5"/>
    </row>
    <row r="274" spans="7:7" x14ac:dyDescent="0.35">
      <c r="G274" s="5"/>
    </row>
    <row r="275" spans="7:7" x14ac:dyDescent="0.35">
      <c r="G275" s="5"/>
    </row>
    <row r="276" spans="7:7" x14ac:dyDescent="0.35">
      <c r="G276" s="5"/>
    </row>
    <row r="277" spans="7:7" x14ac:dyDescent="0.35">
      <c r="G277" s="5"/>
    </row>
    <row r="278" spans="7:7" x14ac:dyDescent="0.35">
      <c r="G278" s="5"/>
    </row>
    <row r="279" spans="7:7" x14ac:dyDescent="0.35">
      <c r="G279" s="5"/>
    </row>
    <row r="280" spans="7:7" x14ac:dyDescent="0.35">
      <c r="G280" s="5"/>
    </row>
    <row r="281" spans="7:7" x14ac:dyDescent="0.35">
      <c r="G281" s="5"/>
    </row>
    <row r="282" spans="7:7" x14ac:dyDescent="0.35">
      <c r="G282" s="5"/>
    </row>
    <row r="283" spans="7:7" x14ac:dyDescent="0.35">
      <c r="G283" s="5"/>
    </row>
    <row r="284" spans="7:7" x14ac:dyDescent="0.35">
      <c r="G284" s="5"/>
    </row>
    <row r="285" spans="7:7" x14ac:dyDescent="0.35">
      <c r="G285" s="5"/>
    </row>
    <row r="286" spans="7:7" x14ac:dyDescent="0.35">
      <c r="G286" s="5"/>
    </row>
    <row r="287" spans="7:7" x14ac:dyDescent="0.35">
      <c r="G287" s="5"/>
    </row>
    <row r="288" spans="7:7" x14ac:dyDescent="0.35">
      <c r="G288" s="5"/>
    </row>
    <row r="289" spans="7:7" x14ac:dyDescent="0.35">
      <c r="G289" s="5"/>
    </row>
    <row r="290" spans="7:7" x14ac:dyDescent="0.35">
      <c r="G290" s="5"/>
    </row>
    <row r="291" spans="7:7" x14ac:dyDescent="0.35">
      <c r="G291" s="5"/>
    </row>
    <row r="292" spans="7:7" x14ac:dyDescent="0.35">
      <c r="G292" s="5"/>
    </row>
    <row r="293" spans="7:7" x14ac:dyDescent="0.35">
      <c r="G293" s="5"/>
    </row>
    <row r="294" spans="7:7" x14ac:dyDescent="0.35">
      <c r="G294" s="5"/>
    </row>
  </sheetData>
  <mergeCells count="3">
    <mergeCell ref="E3:G3"/>
    <mergeCell ref="E1:H1"/>
    <mergeCell ref="E2:H2"/>
  </mergeCells>
  <hyperlinks>
    <hyperlink ref="E1" r:id="rId1" xr:uid="{189DFC51-C488-4D44-A56B-0B029CE794FF}"/>
  </hyperlinks>
  <printOptions horizontalCentered="1" verticalCentered="1"/>
  <pageMargins left="0.7" right="0.7" top="0.75" bottom="0.75" header="0.3" footer="0.3"/>
  <pageSetup scale="5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1"/>
  <sheetViews>
    <sheetView tabSelected="1" view="pageBreakPreview" zoomScale="70" zoomScaleSheetLayoutView="70" workbookViewId="0">
      <selection activeCell="E7" sqref="E7"/>
    </sheetView>
  </sheetViews>
  <sheetFormatPr defaultColWidth="8.921875" defaultRowHeight="15.5" x14ac:dyDescent="0.35"/>
  <cols>
    <col min="1" max="1" width="5" style="61" customWidth="1"/>
    <col min="2" max="2" width="12.84375" style="57" customWidth="1"/>
    <col min="3" max="3" width="13.15234375" style="57" customWidth="1"/>
    <col min="4" max="4" width="9.07421875" style="57" bestFit="1" customWidth="1"/>
    <col min="5" max="5" width="82.07421875" style="57" customWidth="1"/>
    <col min="6" max="6" width="11.15234375" style="56" customWidth="1"/>
    <col min="7" max="7" width="9.84375" style="57" customWidth="1"/>
    <col min="8" max="8" width="9.15234375" style="57" customWidth="1"/>
    <col min="9" max="13" width="12" style="8" customWidth="1"/>
    <col min="14" max="14" width="9.15234375" style="57" bestFit="1" customWidth="1"/>
    <col min="15" max="15" width="11.15234375" style="57" bestFit="1" customWidth="1"/>
    <col min="16" max="16" width="15.61328125" style="62" customWidth="1"/>
    <col min="17" max="17" width="8.921875" style="57"/>
    <col min="18" max="18" width="29.61328125" style="57" customWidth="1"/>
    <col min="19" max="19" width="28" style="57" customWidth="1"/>
    <col min="20" max="16384" width="8.921875" style="57"/>
  </cols>
  <sheetData>
    <row r="1" spans="1:18" ht="25" customHeight="1" x14ac:dyDescent="0.35">
      <c r="A1" s="68"/>
      <c r="B1" s="69"/>
      <c r="C1" s="69"/>
      <c r="D1" s="69"/>
      <c r="E1" s="70"/>
      <c r="F1" s="71"/>
      <c r="G1" s="72"/>
      <c r="H1" s="73"/>
      <c r="I1" s="99"/>
      <c r="J1" s="99"/>
      <c r="K1" s="99"/>
      <c r="L1" s="99"/>
      <c r="M1" s="99"/>
      <c r="N1" s="99"/>
      <c r="O1" s="99"/>
      <c r="P1" s="74"/>
      <c r="Q1" s="7"/>
    </row>
    <row r="2" spans="1:18" ht="38.5" customHeight="1" x14ac:dyDescent="0.35">
      <c r="A2" s="75"/>
      <c r="B2"/>
      <c r="C2"/>
      <c r="D2" s="43"/>
      <c r="E2" s="67"/>
      <c r="H2" s="34"/>
      <c r="I2" s="86"/>
      <c r="J2" s="87"/>
      <c r="K2" s="87"/>
      <c r="L2" s="98" t="s">
        <v>134</v>
      </c>
      <c r="M2" s="98"/>
      <c r="N2" s="98"/>
      <c r="O2" s="98"/>
      <c r="P2" s="60"/>
      <c r="Q2" s="58"/>
      <c r="R2" s="58"/>
    </row>
    <row r="3" spans="1:18" ht="38.5" customHeight="1" x14ac:dyDescent="0.35">
      <c r="A3" s="75"/>
      <c r="H3" s="34"/>
      <c r="I3" s="88"/>
      <c r="J3" s="88"/>
      <c r="K3" s="88"/>
      <c r="L3" s="98">
        <v>2392442502</v>
      </c>
      <c r="M3" s="98"/>
      <c r="N3" s="98"/>
      <c r="O3" s="98"/>
      <c r="P3" s="89"/>
      <c r="Q3" s="58"/>
      <c r="R3" s="58"/>
    </row>
    <row r="4" spans="1:18" ht="29" customHeight="1" thickBot="1" x14ac:dyDescent="0.4">
      <c r="A4" s="76"/>
      <c r="B4" s="77"/>
      <c r="C4" s="77"/>
      <c r="D4" s="77"/>
      <c r="E4" s="78"/>
      <c r="F4" s="79"/>
      <c r="G4" s="77"/>
      <c r="H4" s="77"/>
      <c r="I4" s="80"/>
      <c r="J4" s="80"/>
      <c r="K4" s="80"/>
      <c r="L4" s="80"/>
      <c r="M4" s="80"/>
      <c r="N4" s="81"/>
      <c r="O4" s="82"/>
      <c r="P4" s="83"/>
    </row>
    <row r="5" spans="1:18" ht="40.5" customHeight="1" thickBot="1" x14ac:dyDescent="0.4">
      <c r="A5" s="84" t="s">
        <v>3</v>
      </c>
      <c r="B5" s="85" t="s">
        <v>30</v>
      </c>
      <c r="C5" s="84" t="s">
        <v>31</v>
      </c>
      <c r="D5" s="84" t="s">
        <v>10</v>
      </c>
      <c r="E5" s="84" t="s">
        <v>0</v>
      </c>
      <c r="F5" s="84" t="s">
        <v>11</v>
      </c>
      <c r="G5" s="85" t="s">
        <v>12</v>
      </c>
      <c r="H5" s="85" t="s">
        <v>4</v>
      </c>
      <c r="I5" s="85" t="s">
        <v>5</v>
      </c>
      <c r="J5" s="85" t="s">
        <v>25</v>
      </c>
      <c r="K5" s="85" t="s">
        <v>26</v>
      </c>
      <c r="L5" s="85" t="s">
        <v>27</v>
      </c>
      <c r="M5" s="85" t="s">
        <v>28</v>
      </c>
      <c r="N5" s="85" t="s">
        <v>1</v>
      </c>
      <c r="O5" s="85" t="s">
        <v>6</v>
      </c>
      <c r="P5" s="85" t="s">
        <v>7</v>
      </c>
      <c r="Q5" s="7"/>
    </row>
    <row r="6" spans="1:18" s="8" customFormat="1" ht="15" thickBot="1" x14ac:dyDescent="0.4">
      <c r="A6" s="36"/>
      <c r="F6" s="53"/>
      <c r="P6" s="9"/>
    </row>
    <row r="7" spans="1:18" ht="16" thickBot="1" x14ac:dyDescent="0.4">
      <c r="A7" s="90"/>
      <c r="B7" s="91"/>
      <c r="C7" s="91"/>
      <c r="D7" s="91" t="s">
        <v>13</v>
      </c>
      <c r="E7" s="92" t="s">
        <v>14</v>
      </c>
      <c r="F7" s="93"/>
      <c r="G7" s="94"/>
      <c r="H7" s="94"/>
      <c r="I7" s="94"/>
      <c r="J7" s="94"/>
      <c r="K7" s="94"/>
      <c r="L7" s="94"/>
      <c r="M7" s="94"/>
      <c r="N7" s="94"/>
      <c r="O7" s="94"/>
      <c r="P7" s="95">
        <f>SUM(O9:O11)</f>
        <v>9000</v>
      </c>
    </row>
    <row r="8" spans="1:18" s="8" customFormat="1" ht="14.5" x14ac:dyDescent="0.35">
      <c r="A8" s="37"/>
      <c r="B8" s="50"/>
      <c r="C8" s="50"/>
      <c r="F8" s="53"/>
      <c r="P8" s="9"/>
    </row>
    <row r="9" spans="1:18" s="8" customFormat="1" ht="14.5" x14ac:dyDescent="0.35">
      <c r="A9" s="35">
        <f>IF(I9&lt;&gt;"",1+MAX($A$1:A8),"")</f>
        <v>1</v>
      </c>
      <c r="B9" s="37"/>
      <c r="C9" s="37"/>
      <c r="E9" s="8" t="s">
        <v>133</v>
      </c>
      <c r="F9" s="6">
        <v>1</v>
      </c>
      <c r="G9" s="1">
        <v>0</v>
      </c>
      <c r="H9" s="2">
        <f t="shared" ref="H9" si="0">F9*(1+G9)</f>
        <v>1</v>
      </c>
      <c r="I9" s="15" t="s">
        <v>24</v>
      </c>
      <c r="J9" s="15"/>
      <c r="K9" s="15"/>
      <c r="L9" s="15"/>
      <c r="M9" s="15"/>
      <c r="N9" s="64">
        <v>4000</v>
      </c>
      <c r="O9" s="4">
        <f t="shared" ref="O9" si="1">N9*H9</f>
        <v>4000</v>
      </c>
      <c r="P9" s="9"/>
    </row>
    <row r="10" spans="1:18" s="8" customFormat="1" ht="14.5" x14ac:dyDescent="0.35">
      <c r="A10" s="35">
        <f>IF(I10&lt;&gt;"",1+MAX($A$1:A9),"")</f>
        <v>2</v>
      </c>
      <c r="B10" s="37"/>
      <c r="C10" s="37"/>
      <c r="E10" s="33" t="s">
        <v>32</v>
      </c>
      <c r="F10" s="6">
        <v>1</v>
      </c>
      <c r="G10" s="1">
        <v>0</v>
      </c>
      <c r="H10" s="2">
        <f t="shared" ref="H10:H11" si="2">F10*(1+G10)</f>
        <v>1</v>
      </c>
      <c r="I10" s="15" t="s">
        <v>24</v>
      </c>
      <c r="J10" s="15"/>
      <c r="K10" s="15"/>
      <c r="L10" s="15"/>
      <c r="M10" s="15"/>
      <c r="N10" s="64">
        <v>2000</v>
      </c>
      <c r="O10" s="4">
        <f t="shared" ref="O10:O11" si="3">N10*H10</f>
        <v>2000</v>
      </c>
      <c r="P10" s="9"/>
    </row>
    <row r="11" spans="1:18" s="8" customFormat="1" ht="14.5" x14ac:dyDescent="0.35">
      <c r="A11" s="35">
        <f>IF(I11&lt;&gt;"",1+MAX($A$1:A10),"")</f>
        <v>3</v>
      </c>
      <c r="B11" s="37"/>
      <c r="C11" s="37"/>
      <c r="E11" s="33" t="s">
        <v>33</v>
      </c>
      <c r="F11" s="6">
        <v>1</v>
      </c>
      <c r="G11" s="1">
        <v>0</v>
      </c>
      <c r="H11" s="2">
        <f t="shared" si="2"/>
        <v>1</v>
      </c>
      <c r="I11" s="15" t="s">
        <v>24</v>
      </c>
      <c r="J11" s="15"/>
      <c r="K11" s="15"/>
      <c r="L11" s="15"/>
      <c r="M11" s="15"/>
      <c r="N11" s="64">
        <v>3000</v>
      </c>
      <c r="O11" s="4">
        <f t="shared" si="3"/>
        <v>3000</v>
      </c>
      <c r="P11" s="9"/>
    </row>
    <row r="12" spans="1:18" customFormat="1" ht="16" thickBot="1" x14ac:dyDescent="0.4">
      <c r="A12" s="35" t="str">
        <f>IF(I12&lt;&gt;"",1+MAX($A$1:A11),"")</f>
        <v/>
      </c>
      <c r="B12" s="37"/>
      <c r="C12" s="37"/>
      <c r="D12" s="8"/>
      <c r="E12" s="45"/>
      <c r="F12" s="6"/>
      <c r="G12" s="1"/>
      <c r="H12" s="6"/>
      <c r="I12" s="15"/>
      <c r="J12" s="15"/>
      <c r="K12" s="15"/>
      <c r="L12" s="15"/>
      <c r="M12" s="15"/>
      <c r="N12" s="3"/>
      <c r="O12" s="4"/>
      <c r="P12" s="46"/>
    </row>
    <row r="13" spans="1:18" ht="16" thickBot="1" x14ac:dyDescent="0.4">
      <c r="A13" s="90" t="str">
        <f>IF(I13&lt;&gt;"",1+MAX($A$1:A12),"")</f>
        <v/>
      </c>
      <c r="B13" s="91"/>
      <c r="C13" s="91"/>
      <c r="D13" s="91" t="s">
        <v>36</v>
      </c>
      <c r="E13" s="92" t="s">
        <v>37</v>
      </c>
      <c r="F13" s="93"/>
      <c r="G13" s="94"/>
      <c r="H13" s="94"/>
      <c r="I13" s="94"/>
      <c r="J13" s="94"/>
      <c r="K13" s="94"/>
      <c r="L13" s="94"/>
      <c r="M13" s="94"/>
      <c r="N13" s="94"/>
      <c r="O13" s="94"/>
      <c r="P13" s="95">
        <f>SUM(O20:O129)</f>
        <v>148187.0302200001</v>
      </c>
    </row>
    <row r="14" spans="1:18" x14ac:dyDescent="0.35">
      <c r="A14" s="35" t="str">
        <f>IF(I14&lt;&gt;"",1+MAX($A$1:A13),"")</f>
        <v/>
      </c>
      <c r="B14" s="59"/>
      <c r="C14" s="60"/>
      <c r="D14" s="23"/>
      <c r="E14" s="24"/>
      <c r="F14" s="53"/>
      <c r="G14" s="8"/>
      <c r="H14" s="8"/>
      <c r="J14" s="40"/>
      <c r="K14" s="40"/>
      <c r="L14" s="40"/>
      <c r="M14" s="40"/>
      <c r="N14" s="8"/>
      <c r="O14" s="8"/>
      <c r="P14" s="9"/>
    </row>
    <row r="15" spans="1:18" x14ac:dyDescent="0.35">
      <c r="A15" s="35" t="str">
        <f>IF(I15&lt;&gt;"",1+MAX($A$1:A14),"")</f>
        <v/>
      </c>
      <c r="B15" s="59"/>
      <c r="C15" s="60"/>
      <c r="D15" s="48"/>
      <c r="E15" s="49" t="s">
        <v>37</v>
      </c>
      <c r="F15" s="6"/>
      <c r="G15" s="8"/>
      <c r="H15" s="8"/>
      <c r="J15" s="40"/>
      <c r="K15" s="40"/>
      <c r="L15" s="40"/>
      <c r="M15" s="40"/>
      <c r="N15" s="8"/>
      <c r="O15" s="8"/>
      <c r="P15" s="9"/>
    </row>
    <row r="16" spans="1:18" x14ac:dyDescent="0.35">
      <c r="A16" s="35" t="str">
        <f>IF(I16&lt;&gt;"",1+MAX($A$1:A15),"")</f>
        <v/>
      </c>
      <c r="B16" s="37"/>
      <c r="C16" s="37"/>
      <c r="D16" s="23"/>
      <c r="E16" s="24"/>
      <c r="F16" s="6"/>
      <c r="G16" s="8"/>
      <c r="H16" s="8"/>
      <c r="J16" s="40"/>
      <c r="K16" s="40"/>
      <c r="L16" s="40"/>
      <c r="M16" s="40"/>
      <c r="N16" s="8"/>
      <c r="O16" s="8"/>
      <c r="P16" s="9"/>
    </row>
    <row r="17" spans="1:16" ht="18.5" x14ac:dyDescent="0.35">
      <c r="A17" s="35" t="str">
        <f>IF(I17&lt;&gt;"",1+MAX($A$1:A16),"")</f>
        <v/>
      </c>
      <c r="B17" s="59"/>
      <c r="C17" s="60"/>
      <c r="D17" s="23"/>
      <c r="E17" s="55" t="s">
        <v>38</v>
      </c>
      <c r="F17" s="6"/>
      <c r="G17" s="8"/>
      <c r="H17" s="8"/>
      <c r="J17" s="40"/>
      <c r="K17" s="40"/>
      <c r="L17" s="40"/>
      <c r="M17" s="40"/>
      <c r="N17" s="8"/>
      <c r="O17" s="8"/>
      <c r="P17" s="25"/>
    </row>
    <row r="18" spans="1:16" x14ac:dyDescent="0.35">
      <c r="A18" s="35" t="str">
        <f>IF(I18&lt;&gt;"",1+MAX($A$1:A17),"")</f>
        <v/>
      </c>
      <c r="B18" s="59"/>
      <c r="C18" s="60"/>
      <c r="D18" s="23"/>
      <c r="E18" s="24"/>
      <c r="F18" s="6"/>
      <c r="G18" s="8"/>
      <c r="H18" s="8"/>
      <c r="J18" s="40"/>
      <c r="K18" s="40"/>
      <c r="L18" s="40"/>
      <c r="M18" s="40"/>
      <c r="N18" s="8"/>
      <c r="O18" s="8"/>
      <c r="P18" s="9"/>
    </row>
    <row r="19" spans="1:16" x14ac:dyDescent="0.35">
      <c r="A19" s="35" t="str">
        <f>IF(I19&lt;&gt;"",1+MAX($A$1:A18),"")</f>
        <v/>
      </c>
      <c r="B19" s="59"/>
      <c r="C19" s="60"/>
      <c r="D19" s="47"/>
      <c r="E19" s="52" t="s">
        <v>39</v>
      </c>
      <c r="F19" s="6"/>
      <c r="G19" s="63"/>
      <c r="H19" s="8"/>
      <c r="J19" s="40"/>
      <c r="K19" s="40"/>
      <c r="L19" s="40"/>
      <c r="M19" s="40"/>
      <c r="N19" s="8"/>
      <c r="O19" s="8"/>
      <c r="P19" s="25"/>
    </row>
    <row r="20" spans="1:16" s="8" customFormat="1" ht="14.5" x14ac:dyDescent="0.35">
      <c r="A20" s="35">
        <f>IF(I20&lt;&gt;"",1+MAX($A$1:A19),"")</f>
        <v>4</v>
      </c>
      <c r="B20" s="37" t="s">
        <v>40</v>
      </c>
      <c r="C20" s="37" t="s">
        <v>41</v>
      </c>
      <c r="E20" s="33" t="s">
        <v>42</v>
      </c>
      <c r="F20" s="6">
        <v>1</v>
      </c>
      <c r="G20" s="1">
        <v>0</v>
      </c>
      <c r="H20" s="2">
        <f>F20*(1+G20)</f>
        <v>1</v>
      </c>
      <c r="I20" s="15" t="s">
        <v>29</v>
      </c>
      <c r="J20" s="65">
        <v>1231.2</v>
      </c>
      <c r="K20" s="40">
        <f t="shared" ref="K20:K32" si="4">J20*H20</f>
        <v>1231.2</v>
      </c>
      <c r="L20" s="40">
        <v>3240</v>
      </c>
      <c r="M20" s="40">
        <f t="shared" ref="M20:M32" si="5">L20*H20</f>
        <v>3240</v>
      </c>
      <c r="N20" s="64">
        <v>4471.2</v>
      </c>
      <c r="O20" s="4">
        <f t="shared" ref="O20:O32" si="6">N20*H20</f>
        <v>4471.2</v>
      </c>
      <c r="P20" s="9"/>
    </row>
    <row r="21" spans="1:16" s="8" customFormat="1" ht="29" x14ac:dyDescent="0.35">
      <c r="A21" s="35">
        <f>IF(I21&lt;&gt;"",1+MAX($A$1:A20),"")</f>
        <v>5</v>
      </c>
      <c r="B21" s="37" t="s">
        <v>40</v>
      </c>
      <c r="C21" s="37" t="s">
        <v>41</v>
      </c>
      <c r="E21" s="33" t="s">
        <v>43</v>
      </c>
      <c r="F21" s="6">
        <v>1</v>
      </c>
      <c r="G21" s="1">
        <v>0</v>
      </c>
      <c r="H21" s="2">
        <f t="shared" ref="H21:H32" si="7">F21*(1+G21)</f>
        <v>1</v>
      </c>
      <c r="I21" s="15" t="s">
        <v>29</v>
      </c>
      <c r="J21" s="65">
        <v>1231.2</v>
      </c>
      <c r="K21" s="40">
        <f t="shared" si="4"/>
        <v>1231.2</v>
      </c>
      <c r="L21" s="40">
        <v>3240</v>
      </c>
      <c r="M21" s="40">
        <f t="shared" si="5"/>
        <v>3240</v>
      </c>
      <c r="N21" s="64">
        <v>4471.2</v>
      </c>
      <c r="O21" s="4">
        <f t="shared" si="6"/>
        <v>4471.2</v>
      </c>
      <c r="P21" s="9"/>
    </row>
    <row r="22" spans="1:16" s="8" customFormat="1" ht="14.5" x14ac:dyDescent="0.35">
      <c r="A22" s="35">
        <f>IF(I22&lt;&gt;"",1+MAX($A$1:A21),"")</f>
        <v>6</v>
      </c>
      <c r="B22" s="37" t="s">
        <v>40</v>
      </c>
      <c r="C22" s="37" t="s">
        <v>41</v>
      </c>
      <c r="E22" s="33" t="s">
        <v>44</v>
      </c>
      <c r="F22" s="6">
        <v>1</v>
      </c>
      <c r="G22" s="1">
        <v>0</v>
      </c>
      <c r="H22" s="2">
        <f t="shared" si="7"/>
        <v>1</v>
      </c>
      <c r="I22" s="15" t="s">
        <v>29</v>
      </c>
      <c r="J22" s="65">
        <v>228</v>
      </c>
      <c r="K22" s="40">
        <f t="shared" si="4"/>
        <v>228</v>
      </c>
      <c r="L22" s="40">
        <v>600</v>
      </c>
      <c r="M22" s="40">
        <f t="shared" si="5"/>
        <v>600</v>
      </c>
      <c r="N22" s="64">
        <v>828</v>
      </c>
      <c r="O22" s="4">
        <f t="shared" si="6"/>
        <v>828</v>
      </c>
      <c r="P22" s="9"/>
    </row>
    <row r="23" spans="1:16" s="8" customFormat="1" ht="14.5" x14ac:dyDescent="0.35">
      <c r="A23" s="35">
        <f>IF(I23&lt;&gt;"",1+MAX($A$1:A22),"")</f>
        <v>7</v>
      </c>
      <c r="B23" s="37" t="s">
        <v>40</v>
      </c>
      <c r="C23" s="37" t="s">
        <v>41</v>
      </c>
      <c r="E23" s="33" t="s">
        <v>45</v>
      </c>
      <c r="F23" s="6">
        <v>1</v>
      </c>
      <c r="G23" s="1">
        <v>0</v>
      </c>
      <c r="H23" s="2">
        <f t="shared" si="7"/>
        <v>1</v>
      </c>
      <c r="I23" s="15" t="s">
        <v>29</v>
      </c>
      <c r="J23" s="65">
        <v>228</v>
      </c>
      <c r="K23" s="40">
        <f t="shared" si="4"/>
        <v>228</v>
      </c>
      <c r="L23" s="40">
        <v>600</v>
      </c>
      <c r="M23" s="40">
        <f t="shared" si="5"/>
        <v>600</v>
      </c>
      <c r="N23" s="64">
        <v>828</v>
      </c>
      <c r="O23" s="4">
        <f t="shared" si="6"/>
        <v>828</v>
      </c>
      <c r="P23" s="9"/>
    </row>
    <row r="24" spans="1:16" s="8" customFormat="1" ht="14.5" x14ac:dyDescent="0.35">
      <c r="A24" s="35">
        <f>IF(I24&lt;&gt;"",1+MAX($A$1:A23),"")</f>
        <v>8</v>
      </c>
      <c r="B24" s="37" t="s">
        <v>40</v>
      </c>
      <c r="C24" s="37" t="s">
        <v>41</v>
      </c>
      <c r="E24" s="33" t="s">
        <v>46</v>
      </c>
      <c r="F24" s="6">
        <v>1</v>
      </c>
      <c r="G24" s="1">
        <v>0</v>
      </c>
      <c r="H24" s="2">
        <f t="shared" si="7"/>
        <v>1</v>
      </c>
      <c r="I24" s="15" t="s">
        <v>29</v>
      </c>
      <c r="J24" s="65">
        <v>215.08</v>
      </c>
      <c r="K24" s="40">
        <f t="shared" si="4"/>
        <v>215.08</v>
      </c>
      <c r="L24" s="40">
        <v>566</v>
      </c>
      <c r="M24" s="40">
        <f t="shared" si="5"/>
        <v>566</v>
      </c>
      <c r="N24" s="64">
        <v>781.08</v>
      </c>
      <c r="O24" s="4">
        <f t="shared" si="6"/>
        <v>781.08</v>
      </c>
      <c r="P24" s="9"/>
    </row>
    <row r="25" spans="1:16" s="8" customFormat="1" ht="14.5" x14ac:dyDescent="0.35">
      <c r="A25" s="35">
        <f>IF(I25&lt;&gt;"",1+MAX($A$1:A24),"")</f>
        <v>9</v>
      </c>
      <c r="B25" s="37" t="s">
        <v>40</v>
      </c>
      <c r="C25" s="37" t="s">
        <v>41</v>
      </c>
      <c r="E25" s="33" t="s">
        <v>47</v>
      </c>
      <c r="F25" s="6">
        <v>1</v>
      </c>
      <c r="G25" s="1">
        <v>0</v>
      </c>
      <c r="H25" s="2">
        <f>F25*(1+G25)</f>
        <v>1</v>
      </c>
      <c r="I25" s="15" t="s">
        <v>29</v>
      </c>
      <c r="J25" s="65">
        <v>190</v>
      </c>
      <c r="K25" s="40">
        <f>J25*H25</f>
        <v>190</v>
      </c>
      <c r="L25" s="40">
        <v>500</v>
      </c>
      <c r="M25" s="40">
        <f>L25*H25</f>
        <v>500</v>
      </c>
      <c r="N25" s="64">
        <v>690</v>
      </c>
      <c r="O25" s="4">
        <f>N25*H25</f>
        <v>690</v>
      </c>
      <c r="P25" s="9"/>
    </row>
    <row r="26" spans="1:16" s="8" customFormat="1" ht="14.5" x14ac:dyDescent="0.35">
      <c r="A26" s="35">
        <f>IF(I26&lt;&gt;"",1+MAX($A$1:A25),"")</f>
        <v>10</v>
      </c>
      <c r="B26" s="37" t="s">
        <v>40</v>
      </c>
      <c r="C26" s="37" t="s">
        <v>41</v>
      </c>
      <c r="E26" s="33" t="s">
        <v>48</v>
      </c>
      <c r="F26" s="6">
        <v>1</v>
      </c>
      <c r="G26" s="1">
        <v>0</v>
      </c>
      <c r="H26" s="2">
        <f>F26*(1+G26)</f>
        <v>1</v>
      </c>
      <c r="I26" s="15" t="s">
        <v>29</v>
      </c>
      <c r="J26" s="65">
        <v>76</v>
      </c>
      <c r="K26" s="40">
        <f>J26*H26</f>
        <v>76</v>
      </c>
      <c r="L26" s="40">
        <v>200</v>
      </c>
      <c r="M26" s="40">
        <f>L26*H26</f>
        <v>200</v>
      </c>
      <c r="N26" s="64">
        <v>276</v>
      </c>
      <c r="O26" s="4">
        <f>N26*H26</f>
        <v>276</v>
      </c>
      <c r="P26" s="9"/>
    </row>
    <row r="27" spans="1:16" s="8" customFormat="1" ht="14.5" x14ac:dyDescent="0.35">
      <c r="A27" s="35">
        <f>IF(I27&lt;&gt;"",1+MAX($A$1:A26),"")</f>
        <v>11</v>
      </c>
      <c r="B27" s="37" t="s">
        <v>40</v>
      </c>
      <c r="C27" s="37" t="s">
        <v>41</v>
      </c>
      <c r="E27" s="33" t="s">
        <v>49</v>
      </c>
      <c r="F27" s="6">
        <v>1</v>
      </c>
      <c r="G27" s="1">
        <v>0</v>
      </c>
      <c r="H27" s="2">
        <f t="shared" ref="H27:H30" si="8">F27*(1+G27)</f>
        <v>1</v>
      </c>
      <c r="I27" s="15" t="s">
        <v>29</v>
      </c>
      <c r="J27" s="65">
        <v>228</v>
      </c>
      <c r="K27" s="40">
        <f t="shared" ref="K27:K30" si="9">J27*H27</f>
        <v>228</v>
      </c>
      <c r="L27" s="40">
        <v>600</v>
      </c>
      <c r="M27" s="40">
        <f t="shared" ref="M27:M30" si="10">L27*H27</f>
        <v>600</v>
      </c>
      <c r="N27" s="64">
        <v>828</v>
      </c>
      <c r="O27" s="4">
        <f t="shared" ref="O27:O30" si="11">N27*H27</f>
        <v>828</v>
      </c>
      <c r="P27" s="9"/>
    </row>
    <row r="28" spans="1:16" s="8" customFormat="1" ht="29" x14ac:dyDescent="0.35">
      <c r="A28" s="35">
        <f>IF(I28&lt;&gt;"",1+MAX($A$1:A27),"")</f>
        <v>12</v>
      </c>
      <c r="B28" s="37" t="s">
        <v>40</v>
      </c>
      <c r="C28" s="37" t="s">
        <v>41</v>
      </c>
      <c r="E28" s="33" t="s">
        <v>50</v>
      </c>
      <c r="F28" s="6">
        <v>1</v>
      </c>
      <c r="G28" s="1">
        <v>0</v>
      </c>
      <c r="H28" s="2">
        <f t="shared" si="8"/>
        <v>1</v>
      </c>
      <c r="I28" s="15" t="s">
        <v>29</v>
      </c>
      <c r="J28" s="65">
        <v>258.096</v>
      </c>
      <c r="K28" s="40">
        <f t="shared" si="9"/>
        <v>258.096</v>
      </c>
      <c r="L28" s="40">
        <v>679.2</v>
      </c>
      <c r="M28" s="40">
        <f t="shared" si="10"/>
        <v>679.2</v>
      </c>
      <c r="N28" s="64">
        <v>937.29600000000005</v>
      </c>
      <c r="O28" s="4">
        <f t="shared" si="11"/>
        <v>937.29600000000005</v>
      </c>
      <c r="P28" s="9"/>
    </row>
    <row r="29" spans="1:16" s="8" customFormat="1" ht="14.5" x14ac:dyDescent="0.35">
      <c r="A29" s="35">
        <f>IF(I29&lt;&gt;"",1+MAX($A$1:A28),"")</f>
        <v>13</v>
      </c>
      <c r="B29" s="37" t="s">
        <v>40</v>
      </c>
      <c r="C29" s="37" t="s">
        <v>41</v>
      </c>
      <c r="E29" s="33" t="s">
        <v>51</v>
      </c>
      <c r="F29" s="6">
        <v>1</v>
      </c>
      <c r="G29" s="1">
        <v>0</v>
      </c>
      <c r="H29" s="2">
        <f t="shared" si="8"/>
        <v>1</v>
      </c>
      <c r="I29" s="15" t="s">
        <v>29</v>
      </c>
      <c r="J29" s="65">
        <v>304</v>
      </c>
      <c r="K29" s="40">
        <f t="shared" si="9"/>
        <v>304</v>
      </c>
      <c r="L29" s="40">
        <v>800</v>
      </c>
      <c r="M29" s="40">
        <f t="shared" si="10"/>
        <v>800</v>
      </c>
      <c r="N29" s="64">
        <v>1104</v>
      </c>
      <c r="O29" s="4">
        <f t="shared" si="11"/>
        <v>1104</v>
      </c>
      <c r="P29" s="9"/>
    </row>
    <row r="30" spans="1:16" s="8" customFormat="1" ht="14.5" x14ac:dyDescent="0.35">
      <c r="A30" s="35">
        <f>IF(I30&lt;&gt;"",1+MAX($A$1:A29),"")</f>
        <v>14</v>
      </c>
      <c r="B30" s="37" t="s">
        <v>40</v>
      </c>
      <c r="C30" s="37" t="s">
        <v>41</v>
      </c>
      <c r="E30" s="33" t="s">
        <v>52</v>
      </c>
      <c r="F30" s="6">
        <v>1</v>
      </c>
      <c r="G30" s="1">
        <v>0</v>
      </c>
      <c r="H30" s="2">
        <f t="shared" si="8"/>
        <v>1</v>
      </c>
      <c r="I30" s="15" t="s">
        <v>29</v>
      </c>
      <c r="J30" s="65">
        <v>228</v>
      </c>
      <c r="K30" s="40">
        <f t="shared" si="9"/>
        <v>228</v>
      </c>
      <c r="L30" s="40">
        <v>600</v>
      </c>
      <c r="M30" s="40">
        <f t="shared" si="10"/>
        <v>600</v>
      </c>
      <c r="N30" s="64">
        <v>828</v>
      </c>
      <c r="O30" s="4">
        <f t="shared" si="11"/>
        <v>828</v>
      </c>
      <c r="P30" s="9"/>
    </row>
    <row r="31" spans="1:16" s="8" customFormat="1" ht="14.5" x14ac:dyDescent="0.35">
      <c r="A31" s="35">
        <f>IF(I31&lt;&gt;"",1+MAX($A$1:A30),"")</f>
        <v>15</v>
      </c>
      <c r="B31" s="37" t="s">
        <v>40</v>
      </c>
      <c r="C31" s="37" t="s">
        <v>41</v>
      </c>
      <c r="E31" s="33" t="s">
        <v>53</v>
      </c>
      <c r="F31" s="6">
        <v>1</v>
      </c>
      <c r="G31" s="1">
        <v>0</v>
      </c>
      <c r="H31" s="2">
        <f t="shared" si="7"/>
        <v>1</v>
      </c>
      <c r="I31" s="15" t="s">
        <v>29</v>
      </c>
      <c r="J31" s="65">
        <v>359.1</v>
      </c>
      <c r="K31" s="40">
        <f t="shared" si="4"/>
        <v>359.1</v>
      </c>
      <c r="L31" s="40">
        <v>945</v>
      </c>
      <c r="M31" s="40">
        <f t="shared" si="5"/>
        <v>945</v>
      </c>
      <c r="N31" s="64">
        <v>1304.0999999999999</v>
      </c>
      <c r="O31" s="4">
        <f t="shared" si="6"/>
        <v>1304.0999999999999</v>
      </c>
      <c r="P31" s="9"/>
    </row>
    <row r="32" spans="1:16" s="8" customFormat="1" ht="14.5" x14ac:dyDescent="0.35">
      <c r="A32" s="35">
        <f>IF(I32&lt;&gt;"",1+MAX($A$1:A31),"")</f>
        <v>16</v>
      </c>
      <c r="B32" s="37" t="s">
        <v>40</v>
      </c>
      <c r="C32" s="37" t="s">
        <v>41</v>
      </c>
      <c r="E32" s="33" t="s">
        <v>54</v>
      </c>
      <c r="F32" s="6">
        <v>1</v>
      </c>
      <c r="G32" s="1">
        <v>0</v>
      </c>
      <c r="H32" s="2">
        <f t="shared" si="7"/>
        <v>1</v>
      </c>
      <c r="I32" s="15" t="s">
        <v>29</v>
      </c>
      <c r="J32" s="65">
        <v>190</v>
      </c>
      <c r="K32" s="40">
        <f t="shared" si="4"/>
        <v>190</v>
      </c>
      <c r="L32" s="40">
        <v>500</v>
      </c>
      <c r="M32" s="40">
        <f t="shared" si="5"/>
        <v>500</v>
      </c>
      <c r="N32" s="64">
        <v>690</v>
      </c>
      <c r="O32" s="4">
        <f t="shared" si="6"/>
        <v>690</v>
      </c>
      <c r="P32" s="9"/>
    </row>
    <row r="33" spans="1:16" x14ac:dyDescent="0.35">
      <c r="A33" s="35" t="str">
        <f>IF(I33&lt;&gt;"",1+MAX($A$1:A32),"")</f>
        <v/>
      </c>
      <c r="B33" s="59"/>
      <c r="C33" s="60"/>
      <c r="D33" s="23"/>
      <c r="E33" s="24"/>
      <c r="F33" s="6"/>
      <c r="G33" s="8"/>
      <c r="H33" s="8"/>
      <c r="J33" s="40"/>
      <c r="K33" s="40"/>
      <c r="L33" s="40"/>
      <c r="M33" s="40"/>
      <c r="N33" s="8"/>
      <c r="O33" s="8"/>
      <c r="P33" s="9"/>
    </row>
    <row r="34" spans="1:16" x14ac:dyDescent="0.35">
      <c r="A34" s="35" t="str">
        <f>IF(I34&lt;&gt;"",1+MAX($A$1:A33),"")</f>
        <v/>
      </c>
      <c r="B34" s="59"/>
      <c r="C34" s="60"/>
      <c r="D34" s="47"/>
      <c r="E34" s="52" t="s">
        <v>55</v>
      </c>
      <c r="F34" s="6"/>
      <c r="G34" s="63"/>
      <c r="H34" s="8"/>
      <c r="J34" s="40"/>
      <c r="K34" s="40"/>
      <c r="L34" s="40"/>
      <c r="M34" s="40"/>
      <c r="N34" s="8"/>
      <c r="O34" s="8"/>
      <c r="P34" s="25"/>
    </row>
    <row r="35" spans="1:16" s="8" customFormat="1" ht="29" x14ac:dyDescent="0.35">
      <c r="A35" s="35">
        <f>IF(I35&lt;&gt;"",1+MAX($A$1:A34),"")</f>
        <v>17</v>
      </c>
      <c r="B35" s="37" t="s">
        <v>40</v>
      </c>
      <c r="C35" s="37" t="s">
        <v>41</v>
      </c>
      <c r="E35" s="33" t="s">
        <v>56</v>
      </c>
      <c r="F35" s="6">
        <f>SUM(F20:F32)</f>
        <v>13</v>
      </c>
      <c r="G35" s="1">
        <v>0</v>
      </c>
      <c r="H35" s="2">
        <f>F35*(1+G35)</f>
        <v>13</v>
      </c>
      <c r="I35" s="15" t="s">
        <v>29</v>
      </c>
      <c r="J35" s="65">
        <v>240</v>
      </c>
      <c r="K35" s="66">
        <f t="shared" ref="K35" si="12">J35*H35</f>
        <v>3120</v>
      </c>
      <c r="L35" s="65">
        <v>510.00000000000006</v>
      </c>
      <c r="M35" s="66">
        <f t="shared" ref="M35" si="13">L35*H35</f>
        <v>6630.0000000000009</v>
      </c>
      <c r="N35" s="65">
        <v>750</v>
      </c>
      <c r="O35" s="4">
        <f t="shared" ref="O35" si="14">N35*H35</f>
        <v>9750</v>
      </c>
      <c r="P35" s="9"/>
    </row>
    <row r="36" spans="1:16" x14ac:dyDescent="0.35">
      <c r="A36" s="35" t="str">
        <f>IF(I36&lt;&gt;"",1+MAX($A$1:A35),"")</f>
        <v/>
      </c>
      <c r="B36" s="59"/>
      <c r="C36" s="60"/>
      <c r="D36" s="8"/>
      <c r="E36" s="51"/>
      <c r="F36" s="6"/>
      <c r="G36" s="1"/>
      <c r="H36" s="2"/>
      <c r="I36" s="15"/>
      <c r="J36" s="40"/>
      <c r="K36" s="40"/>
      <c r="L36" s="40"/>
      <c r="M36" s="40"/>
      <c r="N36" s="3"/>
      <c r="O36" s="4"/>
      <c r="P36" s="9"/>
    </row>
    <row r="37" spans="1:16" x14ac:dyDescent="0.35">
      <c r="A37" s="35" t="str">
        <f>IF(I37&lt;&gt;"",1+MAX($A$1:A36),"")</f>
        <v/>
      </c>
      <c r="B37" s="59"/>
      <c r="C37" s="60"/>
      <c r="D37" s="47"/>
      <c r="E37" s="52" t="s">
        <v>57</v>
      </c>
      <c r="F37" s="6"/>
      <c r="G37" s="63"/>
      <c r="H37" s="8"/>
      <c r="J37" s="40"/>
      <c r="K37" s="40"/>
      <c r="L37" s="40"/>
      <c r="M37" s="40"/>
      <c r="N37" s="8"/>
      <c r="O37" s="8"/>
      <c r="P37" s="25"/>
    </row>
    <row r="38" spans="1:16" s="8" customFormat="1" ht="14.5" x14ac:dyDescent="0.35">
      <c r="A38" s="35">
        <f>IF(I38&lt;&gt;"",1+MAX($A$1:A37),"")</f>
        <v>18</v>
      </c>
      <c r="B38" s="37" t="s">
        <v>40</v>
      </c>
      <c r="C38" s="37" t="s">
        <v>41</v>
      </c>
      <c r="E38" s="33" t="s">
        <v>58</v>
      </c>
      <c r="F38" s="6">
        <v>1</v>
      </c>
      <c r="G38" s="1">
        <v>0</v>
      </c>
      <c r="H38" s="2">
        <f>F38*(1+G38)</f>
        <v>1</v>
      </c>
      <c r="I38" s="15" t="s">
        <v>29</v>
      </c>
      <c r="J38" s="65">
        <v>102.6</v>
      </c>
      <c r="K38" s="40">
        <f>J38*H38</f>
        <v>102.6</v>
      </c>
      <c r="L38" s="40">
        <v>270</v>
      </c>
      <c r="M38" s="40">
        <f>L38*H38</f>
        <v>270</v>
      </c>
      <c r="N38" s="64">
        <v>372.6</v>
      </c>
      <c r="O38" s="4">
        <f>N38*H38</f>
        <v>372.6</v>
      </c>
      <c r="P38" s="9"/>
    </row>
    <row r="39" spans="1:16" s="8" customFormat="1" ht="14.5" x14ac:dyDescent="0.35">
      <c r="A39" s="35">
        <f>IF(I39&lt;&gt;"",1+MAX($A$1:A38),"")</f>
        <v>19</v>
      </c>
      <c r="B39" s="37" t="s">
        <v>40</v>
      </c>
      <c r="C39" s="37" t="s">
        <v>41</v>
      </c>
      <c r="E39" s="33" t="s">
        <v>59</v>
      </c>
      <c r="F39" s="6">
        <v>1</v>
      </c>
      <c r="G39" s="1">
        <v>0</v>
      </c>
      <c r="H39" s="2">
        <f t="shared" ref="H39" si="15">F39*(1+G39)</f>
        <v>1</v>
      </c>
      <c r="I39" s="15" t="s">
        <v>29</v>
      </c>
      <c r="J39" s="65">
        <v>102.6</v>
      </c>
      <c r="K39" s="40">
        <f t="shared" ref="K39" si="16">J39*H39</f>
        <v>102.6</v>
      </c>
      <c r="L39" s="40">
        <v>270</v>
      </c>
      <c r="M39" s="40">
        <f t="shared" ref="M39" si="17">L39*H39</f>
        <v>270</v>
      </c>
      <c r="N39" s="64">
        <v>372.6</v>
      </c>
      <c r="O39" s="4">
        <f t="shared" ref="O39" si="18">N39*H39</f>
        <v>372.6</v>
      </c>
      <c r="P39" s="9"/>
    </row>
    <row r="40" spans="1:16" x14ac:dyDescent="0.35">
      <c r="A40" s="35" t="str">
        <f>IF(I40&lt;&gt;"",1+MAX($A$1:A39),"")</f>
        <v/>
      </c>
      <c r="B40" s="37"/>
      <c r="C40" s="37"/>
      <c r="D40" s="23"/>
      <c r="E40" s="24"/>
      <c r="F40" s="6"/>
      <c r="G40" s="8"/>
      <c r="H40" s="8"/>
      <c r="J40" s="40"/>
      <c r="K40" s="40"/>
      <c r="L40" s="40"/>
      <c r="M40" s="40"/>
      <c r="N40" s="8"/>
      <c r="O40" s="8"/>
      <c r="P40" s="9"/>
    </row>
    <row r="41" spans="1:16" ht="18.5" x14ac:dyDescent="0.35">
      <c r="A41" s="35" t="str">
        <f>IF(I41&lt;&gt;"",1+MAX($A$1:A40),"")</f>
        <v/>
      </c>
      <c r="B41" s="59"/>
      <c r="C41" s="60"/>
      <c r="D41" s="23"/>
      <c r="E41" s="55" t="s">
        <v>34</v>
      </c>
      <c r="F41" s="6"/>
      <c r="G41" s="8"/>
      <c r="H41" s="8"/>
      <c r="J41" s="40"/>
      <c r="K41" s="40"/>
      <c r="L41" s="40"/>
      <c r="M41" s="40"/>
      <c r="N41" s="8"/>
      <c r="O41" s="8"/>
      <c r="P41" s="25"/>
    </row>
    <row r="42" spans="1:16" x14ac:dyDescent="0.35">
      <c r="A42" s="35" t="str">
        <f>IF(I42&lt;&gt;"",1+MAX($A$1:A41),"")</f>
        <v/>
      </c>
      <c r="B42" s="59"/>
      <c r="C42" s="60"/>
      <c r="D42" s="23"/>
      <c r="E42" s="24"/>
      <c r="F42" s="6"/>
      <c r="G42" s="8"/>
      <c r="H42" s="8"/>
      <c r="J42" s="40"/>
      <c r="K42" s="40"/>
      <c r="L42" s="40"/>
      <c r="M42" s="40"/>
      <c r="N42" s="8"/>
      <c r="O42" s="8"/>
      <c r="P42" s="9"/>
    </row>
    <row r="43" spans="1:16" x14ac:dyDescent="0.35">
      <c r="A43" s="35" t="str">
        <f>IF(I43&lt;&gt;"",1+MAX($A$1:A42),"")</f>
        <v/>
      </c>
      <c r="B43" s="59"/>
      <c r="C43" s="60"/>
      <c r="D43" s="47"/>
      <c r="E43" s="52" t="s">
        <v>39</v>
      </c>
      <c r="F43" s="6"/>
      <c r="G43" s="63"/>
      <c r="H43" s="8"/>
      <c r="J43" s="40"/>
      <c r="K43" s="40"/>
      <c r="L43" s="40"/>
      <c r="M43" s="40"/>
      <c r="N43" s="8"/>
      <c r="O43" s="8"/>
      <c r="P43" s="25"/>
    </row>
    <row r="44" spans="1:16" s="8" customFormat="1" ht="29" x14ac:dyDescent="0.35">
      <c r="A44" s="35">
        <f>IF(I44&lt;&gt;"",1+MAX($A$1:A43),"")</f>
        <v>20</v>
      </c>
      <c r="B44" s="37" t="s">
        <v>40</v>
      </c>
      <c r="C44" s="37" t="s">
        <v>60</v>
      </c>
      <c r="E44" s="33" t="s">
        <v>61</v>
      </c>
      <c r="F44" s="6">
        <v>1</v>
      </c>
      <c r="G44" s="1">
        <v>0</v>
      </c>
      <c r="H44" s="2">
        <f>F44*(1+G44)</f>
        <v>1</v>
      </c>
      <c r="I44" s="15" t="s">
        <v>29</v>
      </c>
      <c r="J44" s="65">
        <v>538.65</v>
      </c>
      <c r="K44" s="40">
        <f t="shared" ref="K44:K48" si="19">J44*H44</f>
        <v>538.65</v>
      </c>
      <c r="L44" s="40">
        <v>1417.5</v>
      </c>
      <c r="M44" s="40">
        <f t="shared" ref="M44:M48" si="20">L44*H44</f>
        <v>1417.5</v>
      </c>
      <c r="N44" s="64">
        <v>1956.15</v>
      </c>
      <c r="O44" s="4">
        <f t="shared" ref="O44:O48" si="21">N44*H44</f>
        <v>1956.15</v>
      </c>
      <c r="P44" s="9"/>
    </row>
    <row r="45" spans="1:16" s="8" customFormat="1" ht="14.5" x14ac:dyDescent="0.35">
      <c r="A45" s="35">
        <f>IF(I45&lt;&gt;"",1+MAX($A$1:A44),"")</f>
        <v>21</v>
      </c>
      <c r="B45" s="37" t="s">
        <v>40</v>
      </c>
      <c r="C45" s="37" t="s">
        <v>60</v>
      </c>
      <c r="E45" s="33" t="s">
        <v>62</v>
      </c>
      <c r="F45" s="6">
        <v>1</v>
      </c>
      <c r="G45" s="1">
        <v>0</v>
      </c>
      <c r="H45" s="2">
        <f t="shared" ref="H45:H48" si="22">F45*(1+G45)</f>
        <v>1</v>
      </c>
      <c r="I45" s="15" t="s">
        <v>29</v>
      </c>
      <c r="J45" s="65">
        <v>3078</v>
      </c>
      <c r="K45" s="40">
        <f t="shared" si="19"/>
        <v>3078</v>
      </c>
      <c r="L45" s="40">
        <v>8100</v>
      </c>
      <c r="M45" s="40">
        <f t="shared" si="20"/>
        <v>8100</v>
      </c>
      <c r="N45" s="64">
        <v>11178</v>
      </c>
      <c r="O45" s="4">
        <f t="shared" si="21"/>
        <v>11178</v>
      </c>
      <c r="P45" s="9"/>
    </row>
    <row r="46" spans="1:16" s="8" customFormat="1" ht="29" x14ac:dyDescent="0.35">
      <c r="A46" s="35">
        <f>IF(I46&lt;&gt;"",1+MAX($A$1:A45),"")</f>
        <v>22</v>
      </c>
      <c r="B46" s="37" t="s">
        <v>40</v>
      </c>
      <c r="C46" s="37" t="s">
        <v>60</v>
      </c>
      <c r="E46" s="33" t="s">
        <v>63</v>
      </c>
      <c r="F46" s="6">
        <v>1</v>
      </c>
      <c r="G46" s="1">
        <v>0</v>
      </c>
      <c r="H46" s="2">
        <f t="shared" si="22"/>
        <v>1</v>
      </c>
      <c r="I46" s="15" t="s">
        <v>29</v>
      </c>
      <c r="J46" s="65">
        <v>199.5</v>
      </c>
      <c r="K46" s="40">
        <f t="shared" si="19"/>
        <v>199.5</v>
      </c>
      <c r="L46" s="40">
        <v>525</v>
      </c>
      <c r="M46" s="40">
        <f t="shared" si="20"/>
        <v>525</v>
      </c>
      <c r="N46" s="64">
        <v>724.5</v>
      </c>
      <c r="O46" s="4">
        <f t="shared" si="21"/>
        <v>724.5</v>
      </c>
      <c r="P46" s="9"/>
    </row>
    <row r="47" spans="1:16" s="8" customFormat="1" ht="29" x14ac:dyDescent="0.35">
      <c r="A47" s="35">
        <f>IF(I47&lt;&gt;"",1+MAX($A$1:A46),"")</f>
        <v>23</v>
      </c>
      <c r="B47" s="37" t="s">
        <v>40</v>
      </c>
      <c r="C47" s="37" t="s">
        <v>60</v>
      </c>
      <c r="E47" s="33" t="s">
        <v>64</v>
      </c>
      <c r="F47" s="6">
        <v>1</v>
      </c>
      <c r="G47" s="1">
        <v>0</v>
      </c>
      <c r="H47" s="2">
        <f t="shared" si="22"/>
        <v>1</v>
      </c>
      <c r="I47" s="15" t="s">
        <v>29</v>
      </c>
      <c r="J47" s="65">
        <v>1077.3</v>
      </c>
      <c r="K47" s="40">
        <f t="shared" si="19"/>
        <v>1077.3</v>
      </c>
      <c r="L47" s="40">
        <v>2835</v>
      </c>
      <c r="M47" s="40">
        <f t="shared" si="20"/>
        <v>2835</v>
      </c>
      <c r="N47" s="64">
        <v>3912.3</v>
      </c>
      <c r="O47" s="4">
        <f t="shared" si="21"/>
        <v>3912.3</v>
      </c>
      <c r="P47" s="9"/>
    </row>
    <row r="48" spans="1:16" s="8" customFormat="1" ht="14.5" x14ac:dyDescent="0.35">
      <c r="A48" s="35">
        <f>IF(I48&lt;&gt;"",1+MAX($A$1:A47),"")</f>
        <v>24</v>
      </c>
      <c r="B48" s="37" t="s">
        <v>40</v>
      </c>
      <c r="C48" s="37" t="s">
        <v>60</v>
      </c>
      <c r="E48" s="33" t="s">
        <v>65</v>
      </c>
      <c r="F48" s="6">
        <v>1</v>
      </c>
      <c r="G48" s="1">
        <v>0</v>
      </c>
      <c r="H48" s="2">
        <f t="shared" si="22"/>
        <v>1</v>
      </c>
      <c r="I48" s="15" t="s">
        <v>29</v>
      </c>
      <c r="J48" s="65">
        <v>1581.75</v>
      </c>
      <c r="K48" s="40">
        <f t="shared" si="19"/>
        <v>1581.75</v>
      </c>
      <c r="L48" s="40">
        <v>4162.5</v>
      </c>
      <c r="M48" s="40">
        <f t="shared" si="20"/>
        <v>4162.5</v>
      </c>
      <c r="N48" s="64">
        <v>5744.25</v>
      </c>
      <c r="O48" s="4">
        <f t="shared" si="21"/>
        <v>5744.25</v>
      </c>
      <c r="P48" s="9"/>
    </row>
    <row r="49" spans="1:16" s="8" customFormat="1" ht="29" x14ac:dyDescent="0.35">
      <c r="A49" s="35">
        <f>IF(I49&lt;&gt;"",1+MAX($A$1:A48),"")</f>
        <v>25</v>
      </c>
      <c r="B49" s="37" t="s">
        <v>40</v>
      </c>
      <c r="C49" s="37" t="s">
        <v>60</v>
      </c>
      <c r="E49" s="33" t="s">
        <v>66</v>
      </c>
      <c r="F49" s="6">
        <v>1</v>
      </c>
      <c r="G49" s="1">
        <v>0</v>
      </c>
      <c r="H49" s="2">
        <f>F49*(1+G49)</f>
        <v>1</v>
      </c>
      <c r="I49" s="15" t="s">
        <v>29</v>
      </c>
      <c r="J49" s="65">
        <v>228</v>
      </c>
      <c r="K49" s="40">
        <f>J49*H49</f>
        <v>228</v>
      </c>
      <c r="L49" s="40">
        <v>600</v>
      </c>
      <c r="M49" s="40">
        <f>L49*H49</f>
        <v>600</v>
      </c>
      <c r="N49" s="64">
        <v>828</v>
      </c>
      <c r="O49" s="4">
        <f>N49*H49</f>
        <v>828</v>
      </c>
      <c r="P49" s="9"/>
    </row>
    <row r="50" spans="1:16" s="8" customFormat="1" ht="14.5" x14ac:dyDescent="0.35">
      <c r="A50" s="35">
        <f>IF(I50&lt;&gt;"",1+MAX($A$1:A49),"")</f>
        <v>26</v>
      </c>
      <c r="B50" s="37" t="s">
        <v>40</v>
      </c>
      <c r="C50" s="37" t="s">
        <v>60</v>
      </c>
      <c r="E50" s="33" t="s">
        <v>67</v>
      </c>
      <c r="F50" s="6">
        <v>1</v>
      </c>
      <c r="G50" s="1">
        <v>0</v>
      </c>
      <c r="H50" s="2">
        <f>F50*(1+G50)</f>
        <v>1</v>
      </c>
      <c r="I50" s="15" t="s">
        <v>29</v>
      </c>
      <c r="J50" s="65">
        <v>228</v>
      </c>
      <c r="K50" s="40">
        <f>J50*H50</f>
        <v>228</v>
      </c>
      <c r="L50" s="40">
        <v>600</v>
      </c>
      <c r="M50" s="40">
        <f>L50*H50</f>
        <v>600</v>
      </c>
      <c r="N50" s="64">
        <v>828</v>
      </c>
      <c r="O50" s="4">
        <f>N50*H50</f>
        <v>828</v>
      </c>
      <c r="P50" s="9"/>
    </row>
    <row r="51" spans="1:16" s="8" customFormat="1" ht="14.5" x14ac:dyDescent="0.35">
      <c r="A51" s="35">
        <f>IF(I51&lt;&gt;"",1+MAX($A$1:A50),"")</f>
        <v>27</v>
      </c>
      <c r="B51" s="37" t="s">
        <v>40</v>
      </c>
      <c r="C51" s="37" t="s">
        <v>60</v>
      </c>
      <c r="E51" s="33" t="s">
        <v>68</v>
      </c>
      <c r="F51" s="6">
        <v>1</v>
      </c>
      <c r="G51" s="1">
        <v>0</v>
      </c>
      <c r="H51" s="2">
        <f t="shared" ref="H51:H60" si="23">F51*(1+G51)</f>
        <v>1</v>
      </c>
      <c r="I51" s="15" t="s">
        <v>29</v>
      </c>
      <c r="J51" s="65">
        <v>273.60000000000002</v>
      </c>
      <c r="K51" s="40">
        <f t="shared" ref="K51:K60" si="24">J51*H51</f>
        <v>273.60000000000002</v>
      </c>
      <c r="L51" s="40">
        <v>720</v>
      </c>
      <c r="M51" s="40">
        <f t="shared" ref="M51:M60" si="25">L51*H51</f>
        <v>720</v>
      </c>
      <c r="N51" s="64">
        <v>993.6</v>
      </c>
      <c r="O51" s="4">
        <f t="shared" ref="O51:O60" si="26">N51*H51</f>
        <v>993.6</v>
      </c>
      <c r="P51" s="9"/>
    </row>
    <row r="52" spans="1:16" s="8" customFormat="1" ht="14.5" x14ac:dyDescent="0.35">
      <c r="A52" s="35">
        <f>IF(I52&lt;&gt;"",1+MAX($A$1:A51),"")</f>
        <v>28</v>
      </c>
      <c r="B52" s="37" t="s">
        <v>40</v>
      </c>
      <c r="C52" s="37" t="s">
        <v>60</v>
      </c>
      <c r="E52" s="33" t="s">
        <v>69</v>
      </c>
      <c r="F52" s="6">
        <v>1</v>
      </c>
      <c r="G52" s="1">
        <v>0</v>
      </c>
      <c r="H52" s="2">
        <f t="shared" si="23"/>
        <v>1</v>
      </c>
      <c r="I52" s="15" t="s">
        <v>29</v>
      </c>
      <c r="J52" s="65">
        <v>304</v>
      </c>
      <c r="K52" s="40">
        <f t="shared" si="24"/>
        <v>304</v>
      </c>
      <c r="L52" s="40">
        <v>800</v>
      </c>
      <c r="M52" s="40">
        <f t="shared" si="25"/>
        <v>800</v>
      </c>
      <c r="N52" s="64">
        <v>1104</v>
      </c>
      <c r="O52" s="4">
        <f t="shared" si="26"/>
        <v>1104</v>
      </c>
      <c r="P52" s="9"/>
    </row>
    <row r="53" spans="1:16" s="8" customFormat="1" ht="14.5" x14ac:dyDescent="0.35">
      <c r="A53" s="35">
        <f>IF(I53&lt;&gt;"",1+MAX($A$1:A52),"")</f>
        <v>29</v>
      </c>
      <c r="B53" s="37" t="s">
        <v>40</v>
      </c>
      <c r="C53" s="37" t="s">
        <v>60</v>
      </c>
      <c r="E53" s="33" t="s">
        <v>70</v>
      </c>
      <c r="F53" s="6">
        <v>1</v>
      </c>
      <c r="G53" s="1">
        <v>0</v>
      </c>
      <c r="H53" s="2">
        <f t="shared" si="23"/>
        <v>1</v>
      </c>
      <c r="I53" s="15" t="s">
        <v>29</v>
      </c>
      <c r="J53" s="65">
        <v>273.60000000000002</v>
      </c>
      <c r="K53" s="40">
        <f t="shared" si="24"/>
        <v>273.60000000000002</v>
      </c>
      <c r="L53" s="40">
        <v>720</v>
      </c>
      <c r="M53" s="40">
        <f t="shared" si="25"/>
        <v>720</v>
      </c>
      <c r="N53" s="64">
        <v>993.6</v>
      </c>
      <c r="O53" s="4">
        <f t="shared" si="26"/>
        <v>993.6</v>
      </c>
      <c r="P53" s="9"/>
    </row>
    <row r="54" spans="1:16" s="8" customFormat="1" ht="14.5" x14ac:dyDescent="0.35">
      <c r="A54" s="35">
        <f>IF(I54&lt;&gt;"",1+MAX($A$1:A53),"")</f>
        <v>30</v>
      </c>
      <c r="B54" s="37" t="s">
        <v>40</v>
      </c>
      <c r="C54" s="37" t="s">
        <v>60</v>
      </c>
      <c r="E54" s="33" t="s">
        <v>71</v>
      </c>
      <c r="F54" s="6">
        <v>1</v>
      </c>
      <c r="G54" s="1">
        <v>0</v>
      </c>
      <c r="H54" s="2">
        <f t="shared" si="23"/>
        <v>1</v>
      </c>
      <c r="I54" s="15" t="s">
        <v>29</v>
      </c>
      <c r="J54" s="65">
        <v>273.60000000000002</v>
      </c>
      <c r="K54" s="40">
        <f t="shared" si="24"/>
        <v>273.60000000000002</v>
      </c>
      <c r="L54" s="40">
        <v>720</v>
      </c>
      <c r="M54" s="40">
        <f t="shared" si="25"/>
        <v>720</v>
      </c>
      <c r="N54" s="64">
        <v>993.6</v>
      </c>
      <c r="O54" s="4">
        <f t="shared" si="26"/>
        <v>993.6</v>
      </c>
      <c r="P54" s="9"/>
    </row>
    <row r="55" spans="1:16" s="8" customFormat="1" ht="14.5" x14ac:dyDescent="0.35">
      <c r="A55" s="35">
        <f>IF(I55&lt;&gt;"",1+MAX($A$1:A54),"")</f>
        <v>31</v>
      </c>
      <c r="B55" s="37" t="s">
        <v>40</v>
      </c>
      <c r="C55" s="37" t="s">
        <v>60</v>
      </c>
      <c r="E55" s="33" t="s">
        <v>72</v>
      </c>
      <c r="F55" s="6">
        <v>1</v>
      </c>
      <c r="G55" s="1">
        <v>0</v>
      </c>
      <c r="H55" s="2">
        <f t="shared" si="23"/>
        <v>1</v>
      </c>
      <c r="I55" s="15" t="s">
        <v>29</v>
      </c>
      <c r="J55" s="65">
        <v>273.60000000000002</v>
      </c>
      <c r="K55" s="40">
        <f t="shared" si="24"/>
        <v>273.60000000000002</v>
      </c>
      <c r="L55" s="40">
        <v>720</v>
      </c>
      <c r="M55" s="40">
        <f t="shared" si="25"/>
        <v>720</v>
      </c>
      <c r="N55" s="64">
        <v>993.6</v>
      </c>
      <c r="O55" s="4">
        <f t="shared" si="26"/>
        <v>993.6</v>
      </c>
      <c r="P55" s="9"/>
    </row>
    <row r="56" spans="1:16" s="8" customFormat="1" ht="29" x14ac:dyDescent="0.35">
      <c r="A56" s="35">
        <f>IF(I56&lt;&gt;"",1+MAX($A$1:A55),"")</f>
        <v>32</v>
      </c>
      <c r="B56" s="37" t="s">
        <v>40</v>
      </c>
      <c r="C56" s="37" t="s">
        <v>60</v>
      </c>
      <c r="E56" s="33" t="s">
        <v>73</v>
      </c>
      <c r="F56" s="6">
        <v>1</v>
      </c>
      <c r="G56" s="1">
        <v>0</v>
      </c>
      <c r="H56" s="2">
        <f t="shared" si="23"/>
        <v>1</v>
      </c>
      <c r="I56" s="15" t="s">
        <v>29</v>
      </c>
      <c r="J56" s="65">
        <v>228</v>
      </c>
      <c r="K56" s="40">
        <f t="shared" si="24"/>
        <v>228</v>
      </c>
      <c r="L56" s="40">
        <v>600</v>
      </c>
      <c r="M56" s="40">
        <f t="shared" si="25"/>
        <v>600</v>
      </c>
      <c r="N56" s="64">
        <v>828</v>
      </c>
      <c r="O56" s="4">
        <f t="shared" si="26"/>
        <v>828</v>
      </c>
      <c r="P56" s="9"/>
    </row>
    <row r="57" spans="1:16" s="8" customFormat="1" ht="29" x14ac:dyDescent="0.35">
      <c r="A57" s="35">
        <f>IF(I57&lt;&gt;"",1+MAX($A$1:A56),"")</f>
        <v>33</v>
      </c>
      <c r="B57" s="37" t="s">
        <v>40</v>
      </c>
      <c r="C57" s="37" t="s">
        <v>60</v>
      </c>
      <c r="E57" s="33" t="s">
        <v>74</v>
      </c>
      <c r="F57" s="6">
        <v>1</v>
      </c>
      <c r="G57" s="1">
        <v>0</v>
      </c>
      <c r="H57" s="2">
        <f t="shared" si="23"/>
        <v>1</v>
      </c>
      <c r="I57" s="15" t="s">
        <v>29</v>
      </c>
      <c r="J57" s="65">
        <v>199.5</v>
      </c>
      <c r="K57" s="40">
        <f t="shared" si="24"/>
        <v>199.5</v>
      </c>
      <c r="L57" s="40">
        <v>525</v>
      </c>
      <c r="M57" s="40">
        <f t="shared" si="25"/>
        <v>525</v>
      </c>
      <c r="N57" s="64">
        <v>724.5</v>
      </c>
      <c r="O57" s="4">
        <f t="shared" si="26"/>
        <v>724.5</v>
      </c>
      <c r="P57" s="9"/>
    </row>
    <row r="58" spans="1:16" s="8" customFormat="1" ht="14.5" x14ac:dyDescent="0.35">
      <c r="A58" s="35">
        <f>IF(I58&lt;&gt;"",1+MAX($A$1:A57),"")</f>
        <v>34</v>
      </c>
      <c r="B58" s="37" t="s">
        <v>40</v>
      </c>
      <c r="C58" s="37" t="s">
        <v>60</v>
      </c>
      <c r="E58" s="33" t="s">
        <v>75</v>
      </c>
      <c r="F58" s="6">
        <v>1</v>
      </c>
      <c r="G58" s="1">
        <v>0</v>
      </c>
      <c r="H58" s="2">
        <f t="shared" si="23"/>
        <v>1</v>
      </c>
      <c r="I58" s="15" t="s">
        <v>29</v>
      </c>
      <c r="J58" s="65">
        <v>199.5</v>
      </c>
      <c r="K58" s="40">
        <f t="shared" si="24"/>
        <v>199.5</v>
      </c>
      <c r="L58" s="40">
        <v>525</v>
      </c>
      <c r="M58" s="40">
        <f t="shared" si="25"/>
        <v>525</v>
      </c>
      <c r="N58" s="64">
        <v>724.5</v>
      </c>
      <c r="O58" s="4">
        <f t="shared" si="26"/>
        <v>724.5</v>
      </c>
      <c r="P58" s="9"/>
    </row>
    <row r="59" spans="1:16" s="8" customFormat="1" ht="14.5" x14ac:dyDescent="0.35">
      <c r="A59" s="35">
        <f>IF(I59&lt;&gt;"",1+MAX($A$1:A58),"")</f>
        <v>35</v>
      </c>
      <c r="B59" s="37" t="s">
        <v>40</v>
      </c>
      <c r="C59" s="37" t="s">
        <v>60</v>
      </c>
      <c r="E59" s="33" t="s">
        <v>76</v>
      </c>
      <c r="F59" s="6">
        <v>1</v>
      </c>
      <c r="G59" s="1">
        <v>0</v>
      </c>
      <c r="H59" s="2">
        <f t="shared" si="23"/>
        <v>1</v>
      </c>
      <c r="I59" s="15" t="s">
        <v>29</v>
      </c>
      <c r="J59" s="65">
        <v>199.5</v>
      </c>
      <c r="K59" s="40">
        <f t="shared" si="24"/>
        <v>199.5</v>
      </c>
      <c r="L59" s="40">
        <v>525</v>
      </c>
      <c r="M59" s="40">
        <f t="shared" si="25"/>
        <v>525</v>
      </c>
      <c r="N59" s="64">
        <v>724.5</v>
      </c>
      <c r="O59" s="4">
        <f t="shared" si="26"/>
        <v>724.5</v>
      </c>
      <c r="P59" s="9"/>
    </row>
    <row r="60" spans="1:16" s="8" customFormat="1" ht="14.5" x14ac:dyDescent="0.35">
      <c r="A60" s="35">
        <f>IF(I60&lt;&gt;"",1+MAX($A$1:A59),"")</f>
        <v>36</v>
      </c>
      <c r="B60" s="37" t="s">
        <v>40</v>
      </c>
      <c r="C60" s="37" t="s">
        <v>60</v>
      </c>
      <c r="E60" s="33" t="s">
        <v>77</v>
      </c>
      <c r="F60" s="6">
        <v>1</v>
      </c>
      <c r="G60" s="1">
        <v>0</v>
      </c>
      <c r="H60" s="2">
        <f t="shared" si="23"/>
        <v>1</v>
      </c>
      <c r="I60" s="15" t="s">
        <v>29</v>
      </c>
      <c r="J60" s="65">
        <v>199.5</v>
      </c>
      <c r="K60" s="40">
        <f t="shared" si="24"/>
        <v>199.5</v>
      </c>
      <c r="L60" s="40">
        <v>525</v>
      </c>
      <c r="M60" s="40">
        <f t="shared" si="25"/>
        <v>525</v>
      </c>
      <c r="N60" s="64">
        <v>724.5</v>
      </c>
      <c r="O60" s="4">
        <f t="shared" si="26"/>
        <v>724.5</v>
      </c>
      <c r="P60" s="9"/>
    </row>
    <row r="61" spans="1:16" x14ac:dyDescent="0.35">
      <c r="A61" s="35" t="str">
        <f>IF(I61&lt;&gt;"",1+MAX($A$1:A60),"")</f>
        <v/>
      </c>
      <c r="B61" s="59"/>
      <c r="C61" s="60"/>
      <c r="D61" s="23"/>
      <c r="E61" s="24"/>
      <c r="F61" s="6"/>
      <c r="G61" s="8"/>
      <c r="H61" s="8"/>
      <c r="J61" s="40"/>
      <c r="K61" s="40"/>
      <c r="L61" s="40"/>
      <c r="M61" s="40"/>
      <c r="N61" s="8"/>
      <c r="O61" s="8"/>
      <c r="P61" s="9"/>
    </row>
    <row r="62" spans="1:16" x14ac:dyDescent="0.35">
      <c r="A62" s="35" t="str">
        <f>IF(I62&lt;&gt;"",1+MAX($A$1:A61),"")</f>
        <v/>
      </c>
      <c r="B62" s="59"/>
      <c r="C62" s="60"/>
      <c r="D62" s="47"/>
      <c r="E62" s="52" t="s">
        <v>55</v>
      </c>
      <c r="F62" s="6"/>
      <c r="G62" s="63"/>
      <c r="H62" s="8"/>
      <c r="J62" s="40"/>
      <c r="K62" s="40"/>
      <c r="L62" s="40"/>
      <c r="M62" s="40"/>
      <c r="N62" s="8"/>
      <c r="O62" s="8"/>
      <c r="P62" s="25"/>
    </row>
    <row r="63" spans="1:16" s="8" customFormat="1" ht="29" x14ac:dyDescent="0.35">
      <c r="A63" s="35">
        <f>IF(I63&lt;&gt;"",1+MAX($A$1:A62),"")</f>
        <v>37</v>
      </c>
      <c r="B63" s="37" t="s">
        <v>40</v>
      </c>
      <c r="C63" s="37" t="s">
        <v>60</v>
      </c>
      <c r="E63" s="33" t="s">
        <v>56</v>
      </c>
      <c r="F63" s="6">
        <f>SUM(F44:F60)</f>
        <v>17</v>
      </c>
      <c r="G63" s="1">
        <v>0</v>
      </c>
      <c r="H63" s="2">
        <f>F63*(1+G63)</f>
        <v>17</v>
      </c>
      <c r="I63" s="15" t="s">
        <v>29</v>
      </c>
      <c r="J63" s="65">
        <v>240</v>
      </c>
      <c r="K63" s="66">
        <f t="shared" ref="K63" si="27">J63*H63</f>
        <v>4080</v>
      </c>
      <c r="L63" s="65">
        <v>510.00000000000006</v>
      </c>
      <c r="M63" s="66">
        <f t="shared" ref="M63" si="28">L63*H63</f>
        <v>8670.0000000000018</v>
      </c>
      <c r="N63" s="65">
        <v>750</v>
      </c>
      <c r="O63" s="4">
        <f t="shared" ref="O63" si="29">N63*H63</f>
        <v>12750</v>
      </c>
      <c r="P63" s="9"/>
    </row>
    <row r="64" spans="1:16" x14ac:dyDescent="0.35">
      <c r="A64" s="35" t="str">
        <f>IF(I64&lt;&gt;"",1+MAX($A$1:A63),"")</f>
        <v/>
      </c>
      <c r="B64" s="59"/>
      <c r="C64" s="60"/>
      <c r="D64" s="23"/>
      <c r="E64" s="24"/>
      <c r="F64" s="6"/>
      <c r="G64" s="8"/>
      <c r="H64" s="8"/>
      <c r="J64" s="40"/>
      <c r="K64" s="40"/>
      <c r="L64" s="40"/>
      <c r="M64" s="40"/>
      <c r="N64" s="8"/>
      <c r="O64" s="8"/>
      <c r="P64" s="9"/>
    </row>
    <row r="65" spans="1:16" x14ac:dyDescent="0.35">
      <c r="A65" s="35" t="str">
        <f>IF(I65&lt;&gt;"",1+MAX($A$1:A64),"")</f>
        <v/>
      </c>
      <c r="B65" s="59"/>
      <c r="C65" s="60"/>
      <c r="D65" s="47"/>
      <c r="E65" s="52" t="s">
        <v>57</v>
      </c>
      <c r="F65" s="6"/>
      <c r="G65" s="63"/>
      <c r="H65" s="8"/>
      <c r="J65" s="40"/>
      <c r="K65" s="40"/>
      <c r="L65" s="40"/>
      <c r="M65" s="40"/>
      <c r="N65" s="8"/>
      <c r="O65" s="8"/>
      <c r="P65" s="25"/>
    </row>
    <row r="66" spans="1:16" s="8" customFormat="1" ht="14.5" x14ac:dyDescent="0.35">
      <c r="A66" s="35">
        <f>IF(I66&lt;&gt;"",1+MAX($A$1:A65),"")</f>
        <v>38</v>
      </c>
      <c r="B66" s="37" t="s">
        <v>40</v>
      </c>
      <c r="C66" s="37" t="s">
        <v>60</v>
      </c>
      <c r="E66" s="33" t="s">
        <v>129</v>
      </c>
      <c r="F66" s="6">
        <v>1</v>
      </c>
      <c r="G66" s="1">
        <v>0</v>
      </c>
      <c r="H66" s="2">
        <f>F66*(1+G66)</f>
        <v>1</v>
      </c>
      <c r="I66" s="15" t="s">
        <v>29</v>
      </c>
      <c r="J66" s="65">
        <v>857.85</v>
      </c>
      <c r="K66" s="40">
        <f>J66*H66</f>
        <v>857.85</v>
      </c>
      <c r="L66" s="40">
        <v>2257.5</v>
      </c>
      <c r="M66" s="40">
        <f>L66*H66</f>
        <v>2257.5</v>
      </c>
      <c r="N66" s="64">
        <v>3115.35</v>
      </c>
      <c r="O66" s="4">
        <f>N66*H66</f>
        <v>3115.35</v>
      </c>
      <c r="P66" s="9"/>
    </row>
    <row r="67" spans="1:16" s="8" customFormat="1" ht="14.5" x14ac:dyDescent="0.35">
      <c r="A67" s="35">
        <f>IF(I67&lt;&gt;"",1+MAX($A$1:A66),"")</f>
        <v>39</v>
      </c>
      <c r="B67" s="37" t="s">
        <v>40</v>
      </c>
      <c r="C67" s="37" t="s">
        <v>60</v>
      </c>
      <c r="E67" s="33" t="s">
        <v>130</v>
      </c>
      <c r="F67" s="6">
        <v>1</v>
      </c>
      <c r="G67" s="1">
        <v>0</v>
      </c>
      <c r="H67" s="2">
        <f t="shared" ref="H67:H82" si="30">F67*(1+G67)</f>
        <v>1</v>
      </c>
      <c r="I67" s="15" t="s">
        <v>29</v>
      </c>
      <c r="J67" s="65">
        <v>116.28</v>
      </c>
      <c r="K67" s="40">
        <f t="shared" ref="K67:K82" si="31">J67*H67</f>
        <v>116.28</v>
      </c>
      <c r="L67" s="40">
        <v>306</v>
      </c>
      <c r="M67" s="40">
        <f t="shared" ref="M67:M82" si="32">L67*H67</f>
        <v>306</v>
      </c>
      <c r="N67" s="64">
        <v>422.28</v>
      </c>
      <c r="O67" s="4">
        <f t="shared" ref="O67:O82" si="33">N67*H67</f>
        <v>422.28</v>
      </c>
      <c r="P67" s="9"/>
    </row>
    <row r="68" spans="1:16" s="8" customFormat="1" ht="29" x14ac:dyDescent="0.35">
      <c r="A68" s="35">
        <f>IF(I68&lt;&gt;"",1+MAX($A$1:A67),"")</f>
        <v>40</v>
      </c>
      <c r="B68" s="37" t="s">
        <v>40</v>
      </c>
      <c r="C68" s="37" t="s">
        <v>60</v>
      </c>
      <c r="E68" s="33" t="s">
        <v>131</v>
      </c>
      <c r="F68" s="6">
        <v>1</v>
      </c>
      <c r="G68" s="1">
        <v>0</v>
      </c>
      <c r="H68" s="2">
        <f t="shared" si="30"/>
        <v>1</v>
      </c>
      <c r="I68" s="15" t="s">
        <v>29</v>
      </c>
      <c r="J68" s="65">
        <v>1208.6280000000002</v>
      </c>
      <c r="K68" s="40">
        <f t="shared" si="31"/>
        <v>1208.6280000000002</v>
      </c>
      <c r="L68" s="40">
        <v>3180.6000000000004</v>
      </c>
      <c r="M68" s="40">
        <f t="shared" si="32"/>
        <v>3180.6000000000004</v>
      </c>
      <c r="N68" s="64">
        <v>4389.228000000001</v>
      </c>
      <c r="O68" s="4">
        <f t="shared" si="33"/>
        <v>4389.228000000001</v>
      </c>
      <c r="P68" s="9"/>
    </row>
    <row r="69" spans="1:16" s="8" customFormat="1" ht="14.5" x14ac:dyDescent="0.35">
      <c r="A69" s="35">
        <f>IF(I69&lt;&gt;"",1+MAX($A$1:A68),"")</f>
        <v>41</v>
      </c>
      <c r="B69" s="37" t="s">
        <v>40</v>
      </c>
      <c r="C69" s="37" t="s">
        <v>60</v>
      </c>
      <c r="E69" s="33" t="s">
        <v>78</v>
      </c>
      <c r="F69" s="6">
        <v>1</v>
      </c>
      <c r="G69" s="1">
        <v>0</v>
      </c>
      <c r="H69" s="2">
        <f t="shared" si="30"/>
        <v>1</v>
      </c>
      <c r="I69" s="15" t="s">
        <v>29</v>
      </c>
      <c r="J69" s="65">
        <v>68.400000000000006</v>
      </c>
      <c r="K69" s="40">
        <f t="shared" si="31"/>
        <v>68.400000000000006</v>
      </c>
      <c r="L69" s="40">
        <v>180</v>
      </c>
      <c r="M69" s="40">
        <f t="shared" si="32"/>
        <v>180</v>
      </c>
      <c r="N69" s="64">
        <v>248.4</v>
      </c>
      <c r="O69" s="4">
        <f t="shared" si="33"/>
        <v>248.4</v>
      </c>
      <c r="P69" s="9"/>
    </row>
    <row r="70" spans="1:16" s="8" customFormat="1" ht="14.5" x14ac:dyDescent="0.35">
      <c r="A70" s="35">
        <f>IF(I70&lt;&gt;"",1+MAX($A$1:A69),"")</f>
        <v>42</v>
      </c>
      <c r="B70" s="37" t="s">
        <v>40</v>
      </c>
      <c r="C70" s="37" t="s">
        <v>60</v>
      </c>
      <c r="E70" s="33" t="s">
        <v>79</v>
      </c>
      <c r="F70" s="6">
        <v>1</v>
      </c>
      <c r="G70" s="1">
        <v>0</v>
      </c>
      <c r="H70" s="2">
        <f t="shared" si="30"/>
        <v>1</v>
      </c>
      <c r="I70" s="15" t="s">
        <v>29</v>
      </c>
      <c r="J70" s="65">
        <v>187.625</v>
      </c>
      <c r="K70" s="40">
        <f t="shared" si="31"/>
        <v>187.625</v>
      </c>
      <c r="L70" s="40">
        <v>493.75</v>
      </c>
      <c r="M70" s="40">
        <f t="shared" si="32"/>
        <v>493.75</v>
      </c>
      <c r="N70" s="64">
        <v>681.375</v>
      </c>
      <c r="O70" s="4">
        <f t="shared" si="33"/>
        <v>681.375</v>
      </c>
      <c r="P70" s="9"/>
    </row>
    <row r="71" spans="1:16" s="8" customFormat="1" ht="14.5" x14ac:dyDescent="0.35">
      <c r="A71" s="35">
        <f>IF(I71&lt;&gt;"",1+MAX($A$1:A70),"")</f>
        <v>43</v>
      </c>
      <c r="B71" s="37" t="s">
        <v>40</v>
      </c>
      <c r="C71" s="37" t="s">
        <v>60</v>
      </c>
      <c r="E71" s="33" t="s">
        <v>80</v>
      </c>
      <c r="F71" s="6">
        <v>1</v>
      </c>
      <c r="G71" s="1">
        <v>0</v>
      </c>
      <c r="H71" s="2">
        <f t="shared" si="30"/>
        <v>1</v>
      </c>
      <c r="I71" s="15" t="s">
        <v>29</v>
      </c>
      <c r="J71" s="65">
        <v>741.71249999999998</v>
      </c>
      <c r="K71" s="40">
        <f t="shared" si="31"/>
        <v>741.71249999999998</v>
      </c>
      <c r="L71" s="40">
        <v>1951.875</v>
      </c>
      <c r="M71" s="40">
        <f t="shared" si="32"/>
        <v>1951.875</v>
      </c>
      <c r="N71" s="64">
        <v>2693.5875000000001</v>
      </c>
      <c r="O71" s="4">
        <f t="shared" si="33"/>
        <v>2693.5875000000001</v>
      </c>
      <c r="P71" s="9"/>
    </row>
    <row r="72" spans="1:16" s="8" customFormat="1" ht="14.5" x14ac:dyDescent="0.35">
      <c r="A72" s="35">
        <f>IF(I72&lt;&gt;"",1+MAX($A$1:A71),"")</f>
        <v>44</v>
      </c>
      <c r="B72" s="37" t="s">
        <v>40</v>
      </c>
      <c r="C72" s="37" t="s">
        <v>60</v>
      </c>
      <c r="E72" s="33" t="s">
        <v>81</v>
      </c>
      <c r="F72" s="6">
        <v>1</v>
      </c>
      <c r="G72" s="1">
        <v>0</v>
      </c>
      <c r="H72" s="2">
        <f t="shared" si="30"/>
        <v>1</v>
      </c>
      <c r="I72" s="15" t="s">
        <v>29</v>
      </c>
      <c r="J72" s="65">
        <v>973.98749999999995</v>
      </c>
      <c r="K72" s="40">
        <f t="shared" si="31"/>
        <v>973.98749999999995</v>
      </c>
      <c r="L72" s="40">
        <v>2563.125</v>
      </c>
      <c r="M72" s="40">
        <f t="shared" si="32"/>
        <v>2563.125</v>
      </c>
      <c r="N72" s="64">
        <v>3537.1125000000002</v>
      </c>
      <c r="O72" s="4">
        <f t="shared" si="33"/>
        <v>3537.1125000000002</v>
      </c>
      <c r="P72" s="9"/>
    </row>
    <row r="73" spans="1:16" s="8" customFormat="1" ht="14.5" x14ac:dyDescent="0.35">
      <c r="A73" s="35">
        <f>IF(I73&lt;&gt;"",1+MAX($A$1:A72),"")</f>
        <v>45</v>
      </c>
      <c r="B73" s="37" t="s">
        <v>40</v>
      </c>
      <c r="C73" s="37" t="s">
        <v>60</v>
      </c>
      <c r="E73" s="33" t="s">
        <v>82</v>
      </c>
      <c r="F73" s="6">
        <v>1</v>
      </c>
      <c r="G73" s="1">
        <v>0</v>
      </c>
      <c r="H73" s="2">
        <f t="shared" si="30"/>
        <v>1</v>
      </c>
      <c r="I73" s="15" t="s">
        <v>29</v>
      </c>
      <c r="J73" s="65">
        <v>196.65</v>
      </c>
      <c r="K73" s="40">
        <f t="shared" si="31"/>
        <v>196.65</v>
      </c>
      <c r="L73" s="40">
        <v>517.5</v>
      </c>
      <c r="M73" s="40">
        <f t="shared" si="32"/>
        <v>517.5</v>
      </c>
      <c r="N73" s="64">
        <v>714.15</v>
      </c>
      <c r="O73" s="4">
        <f t="shared" si="33"/>
        <v>714.15</v>
      </c>
      <c r="P73" s="9"/>
    </row>
    <row r="74" spans="1:16" s="8" customFormat="1" ht="14.5" x14ac:dyDescent="0.35">
      <c r="A74" s="35">
        <f>IF(I74&lt;&gt;"",1+MAX($A$1:A73),"")</f>
        <v>46</v>
      </c>
      <c r="B74" s="37" t="s">
        <v>40</v>
      </c>
      <c r="C74" s="37" t="s">
        <v>60</v>
      </c>
      <c r="E74" s="33" t="s">
        <v>83</v>
      </c>
      <c r="F74" s="6">
        <v>1</v>
      </c>
      <c r="G74" s="1">
        <v>0</v>
      </c>
      <c r="H74" s="2">
        <f t="shared" si="30"/>
        <v>1</v>
      </c>
      <c r="I74" s="15" t="s">
        <v>29</v>
      </c>
      <c r="J74" s="65">
        <v>196.65</v>
      </c>
      <c r="K74" s="40">
        <f t="shared" si="31"/>
        <v>196.65</v>
      </c>
      <c r="L74" s="40">
        <v>517.5</v>
      </c>
      <c r="M74" s="40">
        <f t="shared" si="32"/>
        <v>517.5</v>
      </c>
      <c r="N74" s="64">
        <v>714.15</v>
      </c>
      <c r="O74" s="4">
        <f t="shared" si="33"/>
        <v>714.15</v>
      </c>
      <c r="P74" s="9"/>
    </row>
    <row r="75" spans="1:16" s="8" customFormat="1" ht="14.5" x14ac:dyDescent="0.35">
      <c r="A75" s="35">
        <f>IF(I75&lt;&gt;"",1+MAX($A$1:A74),"")</f>
        <v>47</v>
      </c>
      <c r="B75" s="37" t="s">
        <v>40</v>
      </c>
      <c r="C75" s="37" t="s">
        <v>60</v>
      </c>
      <c r="E75" s="33" t="s">
        <v>84</v>
      </c>
      <c r="F75" s="6">
        <v>1</v>
      </c>
      <c r="G75" s="1">
        <v>0</v>
      </c>
      <c r="H75" s="2">
        <f t="shared" si="30"/>
        <v>1</v>
      </c>
      <c r="I75" s="15" t="s">
        <v>29</v>
      </c>
      <c r="J75" s="65">
        <v>196.65</v>
      </c>
      <c r="K75" s="40">
        <f t="shared" si="31"/>
        <v>196.65</v>
      </c>
      <c r="L75" s="40">
        <v>517.5</v>
      </c>
      <c r="M75" s="40">
        <f t="shared" si="32"/>
        <v>517.5</v>
      </c>
      <c r="N75" s="64">
        <v>714.15</v>
      </c>
      <c r="O75" s="4">
        <f t="shared" si="33"/>
        <v>714.15</v>
      </c>
      <c r="P75" s="9"/>
    </row>
    <row r="76" spans="1:16" s="8" customFormat="1" ht="14.5" x14ac:dyDescent="0.35">
      <c r="A76" s="35">
        <f>IF(I76&lt;&gt;"",1+MAX($A$1:A75),"")</f>
        <v>48</v>
      </c>
      <c r="B76" s="37" t="s">
        <v>40</v>
      </c>
      <c r="C76" s="37" t="s">
        <v>60</v>
      </c>
      <c r="E76" s="33" t="s">
        <v>132</v>
      </c>
      <c r="F76" s="6">
        <v>1</v>
      </c>
      <c r="G76" s="1">
        <v>0</v>
      </c>
      <c r="H76" s="2">
        <f t="shared" si="30"/>
        <v>1</v>
      </c>
      <c r="I76" s="15" t="s">
        <v>29</v>
      </c>
      <c r="J76" s="65">
        <v>205.88400000000001</v>
      </c>
      <c r="K76" s="40">
        <f t="shared" si="31"/>
        <v>205.88400000000001</v>
      </c>
      <c r="L76" s="40">
        <v>541.80000000000007</v>
      </c>
      <c r="M76" s="40">
        <f t="shared" si="32"/>
        <v>541.80000000000007</v>
      </c>
      <c r="N76" s="64">
        <v>747.68400000000008</v>
      </c>
      <c r="O76" s="4">
        <f t="shared" si="33"/>
        <v>747.68400000000008</v>
      </c>
      <c r="P76" s="9"/>
    </row>
    <row r="77" spans="1:16" s="8" customFormat="1" ht="14.5" x14ac:dyDescent="0.35">
      <c r="A77" s="35">
        <f>IF(I77&lt;&gt;"",1+MAX($A$1:A76),"")</f>
        <v>49</v>
      </c>
      <c r="B77" s="37" t="s">
        <v>40</v>
      </c>
      <c r="C77" s="37" t="s">
        <v>60</v>
      </c>
      <c r="E77" s="33" t="s">
        <v>85</v>
      </c>
      <c r="F77" s="6">
        <v>1</v>
      </c>
      <c r="G77" s="1">
        <v>0</v>
      </c>
      <c r="H77" s="2">
        <f t="shared" si="30"/>
        <v>1</v>
      </c>
      <c r="I77" s="15" t="s">
        <v>29</v>
      </c>
      <c r="J77" s="65">
        <v>114</v>
      </c>
      <c r="K77" s="40">
        <f t="shared" si="31"/>
        <v>114</v>
      </c>
      <c r="L77" s="40">
        <v>300</v>
      </c>
      <c r="M77" s="40">
        <f t="shared" si="32"/>
        <v>300</v>
      </c>
      <c r="N77" s="64">
        <v>414</v>
      </c>
      <c r="O77" s="4">
        <f t="shared" si="33"/>
        <v>414</v>
      </c>
      <c r="P77" s="9"/>
    </row>
    <row r="78" spans="1:16" s="8" customFormat="1" ht="14.5" x14ac:dyDescent="0.35">
      <c r="A78" s="35">
        <f>IF(I78&lt;&gt;"",1+MAX($A$1:A77),"")</f>
        <v>50</v>
      </c>
      <c r="B78" s="37" t="s">
        <v>40</v>
      </c>
      <c r="C78" s="37" t="s">
        <v>60</v>
      </c>
      <c r="E78" s="33" t="s">
        <v>86</v>
      </c>
      <c r="F78" s="6">
        <v>1</v>
      </c>
      <c r="G78" s="1">
        <v>0</v>
      </c>
      <c r="H78" s="2">
        <f t="shared" si="30"/>
        <v>1</v>
      </c>
      <c r="I78" s="15" t="s">
        <v>29</v>
      </c>
      <c r="J78" s="65">
        <v>114</v>
      </c>
      <c r="K78" s="40">
        <f t="shared" si="31"/>
        <v>114</v>
      </c>
      <c r="L78" s="40">
        <v>300</v>
      </c>
      <c r="M78" s="40">
        <f t="shared" si="32"/>
        <v>300</v>
      </c>
      <c r="N78" s="64">
        <v>414</v>
      </c>
      <c r="O78" s="4">
        <f t="shared" si="33"/>
        <v>414</v>
      </c>
      <c r="P78" s="9"/>
    </row>
    <row r="79" spans="1:16" s="8" customFormat="1" ht="14.5" x14ac:dyDescent="0.35">
      <c r="A79" s="35">
        <f>IF(I79&lt;&gt;"",1+MAX($A$1:A78),"")</f>
        <v>51</v>
      </c>
      <c r="B79" s="37" t="s">
        <v>40</v>
      </c>
      <c r="C79" s="37" t="s">
        <v>60</v>
      </c>
      <c r="E79" s="33" t="s">
        <v>87</v>
      </c>
      <c r="F79" s="6">
        <v>1</v>
      </c>
      <c r="G79" s="1">
        <v>0</v>
      </c>
      <c r="H79" s="2">
        <f t="shared" si="30"/>
        <v>1</v>
      </c>
      <c r="I79" s="15" t="s">
        <v>29</v>
      </c>
      <c r="J79" s="65">
        <v>114</v>
      </c>
      <c r="K79" s="40">
        <f t="shared" si="31"/>
        <v>114</v>
      </c>
      <c r="L79" s="40">
        <v>300</v>
      </c>
      <c r="M79" s="40">
        <f t="shared" si="32"/>
        <v>300</v>
      </c>
      <c r="N79" s="64">
        <v>414</v>
      </c>
      <c r="O79" s="4">
        <f t="shared" si="33"/>
        <v>414</v>
      </c>
      <c r="P79" s="9"/>
    </row>
    <row r="80" spans="1:16" s="8" customFormat="1" ht="14.5" x14ac:dyDescent="0.35">
      <c r="A80" s="35">
        <f>IF(I80&lt;&gt;"",1+MAX($A$1:A79),"")</f>
        <v>52</v>
      </c>
      <c r="B80" s="37" t="s">
        <v>40</v>
      </c>
      <c r="C80" s="37" t="s">
        <v>60</v>
      </c>
      <c r="E80" s="33" t="s">
        <v>88</v>
      </c>
      <c r="F80" s="6">
        <v>1</v>
      </c>
      <c r="G80" s="1">
        <v>0</v>
      </c>
      <c r="H80" s="2">
        <f t="shared" si="30"/>
        <v>1</v>
      </c>
      <c r="I80" s="15" t="s">
        <v>29</v>
      </c>
      <c r="J80" s="65">
        <v>142.5</v>
      </c>
      <c r="K80" s="40">
        <f t="shared" si="31"/>
        <v>142.5</v>
      </c>
      <c r="L80" s="40">
        <v>375</v>
      </c>
      <c r="M80" s="40">
        <f t="shared" si="32"/>
        <v>375</v>
      </c>
      <c r="N80" s="64">
        <v>517.5</v>
      </c>
      <c r="O80" s="4">
        <f t="shared" si="33"/>
        <v>517.5</v>
      </c>
      <c r="P80" s="9"/>
    </row>
    <row r="81" spans="1:16" s="8" customFormat="1" ht="14.5" x14ac:dyDescent="0.35">
      <c r="A81" s="35">
        <f>IF(I81&lt;&gt;"",1+MAX($A$1:A80),"")</f>
        <v>53</v>
      </c>
      <c r="B81" s="37" t="s">
        <v>40</v>
      </c>
      <c r="C81" s="37" t="s">
        <v>60</v>
      </c>
      <c r="E81" s="33" t="s">
        <v>89</v>
      </c>
      <c r="F81" s="6">
        <v>1</v>
      </c>
      <c r="G81" s="1">
        <v>0</v>
      </c>
      <c r="H81" s="2">
        <f t="shared" si="30"/>
        <v>1</v>
      </c>
      <c r="I81" s="15" t="s">
        <v>29</v>
      </c>
      <c r="J81" s="65">
        <v>142.5</v>
      </c>
      <c r="K81" s="40">
        <f t="shared" si="31"/>
        <v>142.5</v>
      </c>
      <c r="L81" s="40">
        <v>375</v>
      </c>
      <c r="M81" s="40">
        <f t="shared" si="32"/>
        <v>375</v>
      </c>
      <c r="N81" s="64">
        <v>517.5</v>
      </c>
      <c r="O81" s="4">
        <f t="shared" si="33"/>
        <v>517.5</v>
      </c>
      <c r="P81" s="9"/>
    </row>
    <row r="82" spans="1:16" s="8" customFormat="1" ht="14.5" x14ac:dyDescent="0.35">
      <c r="A82" s="35">
        <f>IF(I82&lt;&gt;"",1+MAX($A$1:A81),"")</f>
        <v>54</v>
      </c>
      <c r="B82" s="37" t="s">
        <v>40</v>
      </c>
      <c r="C82" s="37" t="s">
        <v>60</v>
      </c>
      <c r="E82" s="33" t="s">
        <v>90</v>
      </c>
      <c r="F82" s="6">
        <v>1</v>
      </c>
      <c r="G82" s="1">
        <v>0</v>
      </c>
      <c r="H82" s="2">
        <f t="shared" si="30"/>
        <v>1</v>
      </c>
      <c r="I82" s="15" t="s">
        <v>29</v>
      </c>
      <c r="J82" s="65">
        <v>114</v>
      </c>
      <c r="K82" s="40">
        <f t="shared" si="31"/>
        <v>114</v>
      </c>
      <c r="L82" s="40">
        <v>300</v>
      </c>
      <c r="M82" s="40">
        <f t="shared" si="32"/>
        <v>300</v>
      </c>
      <c r="N82" s="64">
        <v>414</v>
      </c>
      <c r="O82" s="4">
        <f t="shared" si="33"/>
        <v>414</v>
      </c>
      <c r="P82" s="9"/>
    </row>
    <row r="83" spans="1:16" x14ac:dyDescent="0.35">
      <c r="A83" s="35" t="str">
        <f>IF(I83&lt;&gt;"",1+MAX($A$1:A82),"")</f>
        <v/>
      </c>
      <c r="B83" s="37"/>
      <c r="C83" s="37"/>
      <c r="D83" s="23"/>
      <c r="E83" s="24"/>
      <c r="F83" s="6">
        <v>1</v>
      </c>
      <c r="G83" s="8"/>
      <c r="H83" s="8"/>
      <c r="J83" s="40"/>
      <c r="K83" s="40"/>
      <c r="L83" s="40"/>
      <c r="M83" s="40"/>
      <c r="N83" s="8"/>
      <c r="O83" s="8"/>
      <c r="P83" s="9"/>
    </row>
    <row r="84" spans="1:16" ht="18.5" x14ac:dyDescent="0.35">
      <c r="A84" s="35" t="str">
        <f>IF(I84&lt;&gt;"",1+MAX($A$1:A83),"")</f>
        <v/>
      </c>
      <c r="B84" s="59"/>
      <c r="C84" s="60"/>
      <c r="D84" s="23"/>
      <c r="E84" s="55" t="s">
        <v>35</v>
      </c>
      <c r="F84" s="6"/>
      <c r="G84" s="8"/>
      <c r="H84" s="8"/>
      <c r="J84" s="40"/>
      <c r="K84" s="40"/>
      <c r="L84" s="40"/>
      <c r="M84" s="40"/>
      <c r="N84" s="8"/>
      <c r="O84" s="8"/>
      <c r="P84" s="25"/>
    </row>
    <row r="85" spans="1:16" x14ac:dyDescent="0.35">
      <c r="A85" s="35" t="str">
        <f>IF(I85&lt;&gt;"",1+MAX($A$1:A84),"")</f>
        <v/>
      </c>
      <c r="B85" s="59"/>
      <c r="C85" s="60"/>
      <c r="D85" s="23"/>
      <c r="E85" s="24"/>
      <c r="F85" s="6"/>
      <c r="G85" s="8"/>
      <c r="H85" s="8"/>
      <c r="J85" s="40"/>
      <c r="K85" s="40"/>
      <c r="L85" s="40"/>
      <c r="M85" s="40"/>
      <c r="N85" s="8"/>
      <c r="O85" s="8"/>
      <c r="P85" s="9"/>
    </row>
    <row r="86" spans="1:16" x14ac:dyDescent="0.35">
      <c r="A86" s="35" t="str">
        <f>IF(I86&lt;&gt;"",1+MAX($A$1:A85),"")</f>
        <v/>
      </c>
      <c r="B86" s="59"/>
      <c r="C86" s="60"/>
      <c r="D86" s="47"/>
      <c r="E86" s="52" t="s">
        <v>39</v>
      </c>
      <c r="F86" s="6"/>
      <c r="G86" s="63"/>
      <c r="H86" s="8"/>
      <c r="J86" s="40"/>
      <c r="K86" s="40"/>
      <c r="L86" s="40"/>
      <c r="M86" s="40"/>
      <c r="N86" s="8"/>
      <c r="O86" s="8"/>
      <c r="P86" s="25"/>
    </row>
    <row r="87" spans="1:16" s="8" customFormat="1" ht="14.5" x14ac:dyDescent="0.35">
      <c r="A87" s="35">
        <f>IF(I87&lt;&gt;"",1+MAX($A$1:A86),"")</f>
        <v>55</v>
      </c>
      <c r="B87" s="37" t="s">
        <v>40</v>
      </c>
      <c r="C87" s="37" t="s">
        <v>91</v>
      </c>
      <c r="E87" s="33" t="s">
        <v>92</v>
      </c>
      <c r="F87" s="6">
        <v>1</v>
      </c>
      <c r="G87" s="1">
        <v>0</v>
      </c>
      <c r="H87" s="2">
        <f>F87*(1+G87)</f>
        <v>1</v>
      </c>
      <c r="I87" s="15" t="s">
        <v>29</v>
      </c>
      <c r="J87" s="65">
        <v>199.5</v>
      </c>
      <c r="K87" s="40">
        <f t="shared" ref="K87:K91" si="34">J87*H87</f>
        <v>199.5</v>
      </c>
      <c r="L87" s="40">
        <v>525</v>
      </c>
      <c r="M87" s="40">
        <f t="shared" ref="M87:M91" si="35">L87*H87</f>
        <v>525</v>
      </c>
      <c r="N87" s="64">
        <v>724.5</v>
      </c>
      <c r="O87" s="4">
        <f t="shared" ref="O87:O91" si="36">N87*H87</f>
        <v>724.5</v>
      </c>
      <c r="P87" s="9"/>
    </row>
    <row r="88" spans="1:16" s="8" customFormat="1" ht="14.5" x14ac:dyDescent="0.35">
      <c r="A88" s="35">
        <f>IF(I88&lt;&gt;"",1+MAX($A$1:A87),"")</f>
        <v>56</v>
      </c>
      <c r="B88" s="37" t="s">
        <v>40</v>
      </c>
      <c r="C88" s="37" t="s">
        <v>91</v>
      </c>
      <c r="E88" s="33" t="s">
        <v>93</v>
      </c>
      <c r="F88" s="6">
        <v>1</v>
      </c>
      <c r="G88" s="1">
        <v>0</v>
      </c>
      <c r="H88" s="2">
        <f t="shared" ref="H88:H91" si="37">F88*(1+G88)</f>
        <v>1</v>
      </c>
      <c r="I88" s="15" t="s">
        <v>29</v>
      </c>
      <c r="J88" s="65">
        <v>177.55499999999998</v>
      </c>
      <c r="K88" s="40">
        <f t="shared" si="34"/>
        <v>177.55499999999998</v>
      </c>
      <c r="L88" s="40">
        <v>467.24999999999994</v>
      </c>
      <c r="M88" s="40">
        <f t="shared" si="35"/>
        <v>467.24999999999994</v>
      </c>
      <c r="N88" s="64">
        <v>644.80499999999995</v>
      </c>
      <c r="O88" s="4">
        <f t="shared" si="36"/>
        <v>644.80499999999995</v>
      </c>
      <c r="P88" s="9"/>
    </row>
    <row r="89" spans="1:16" s="8" customFormat="1" ht="14.5" x14ac:dyDescent="0.35">
      <c r="A89" s="35">
        <f>IF(I89&lt;&gt;"",1+MAX($A$1:A88),"")</f>
        <v>57</v>
      </c>
      <c r="B89" s="37" t="s">
        <v>40</v>
      </c>
      <c r="C89" s="37" t="s">
        <v>91</v>
      </c>
      <c r="E89" s="33" t="s">
        <v>94</v>
      </c>
      <c r="F89" s="6">
        <v>1</v>
      </c>
      <c r="G89" s="1">
        <v>0</v>
      </c>
      <c r="H89" s="2">
        <f t="shared" si="37"/>
        <v>1</v>
      </c>
      <c r="I89" s="15" t="s">
        <v>29</v>
      </c>
      <c r="J89" s="65">
        <v>332.5</v>
      </c>
      <c r="K89" s="40">
        <f t="shared" si="34"/>
        <v>332.5</v>
      </c>
      <c r="L89" s="40">
        <v>875</v>
      </c>
      <c r="M89" s="40">
        <f t="shared" si="35"/>
        <v>875</v>
      </c>
      <c r="N89" s="64">
        <v>1207.5</v>
      </c>
      <c r="O89" s="4">
        <f t="shared" si="36"/>
        <v>1207.5</v>
      </c>
      <c r="P89" s="9"/>
    </row>
    <row r="90" spans="1:16" s="8" customFormat="1" ht="14.5" x14ac:dyDescent="0.35">
      <c r="A90" s="35">
        <f>IF(I90&lt;&gt;"",1+MAX($A$1:A89),"")</f>
        <v>58</v>
      </c>
      <c r="B90" s="37" t="s">
        <v>40</v>
      </c>
      <c r="C90" s="37" t="s">
        <v>91</v>
      </c>
      <c r="E90" s="33" t="s">
        <v>95</v>
      </c>
      <c r="F90" s="6">
        <v>1</v>
      </c>
      <c r="G90" s="1">
        <v>0</v>
      </c>
      <c r="H90" s="2">
        <f t="shared" si="37"/>
        <v>1</v>
      </c>
      <c r="I90" s="15" t="s">
        <v>29</v>
      </c>
      <c r="J90" s="65">
        <v>199.5</v>
      </c>
      <c r="K90" s="40">
        <f t="shared" si="34"/>
        <v>199.5</v>
      </c>
      <c r="L90" s="40">
        <v>525</v>
      </c>
      <c r="M90" s="40">
        <f t="shared" si="35"/>
        <v>525</v>
      </c>
      <c r="N90" s="64">
        <v>724.5</v>
      </c>
      <c r="O90" s="4">
        <f t="shared" si="36"/>
        <v>724.5</v>
      </c>
      <c r="P90" s="9"/>
    </row>
    <row r="91" spans="1:16" s="8" customFormat="1" ht="14.5" x14ac:dyDescent="0.35">
      <c r="A91" s="35">
        <f>IF(I91&lt;&gt;"",1+MAX($A$1:A90),"")</f>
        <v>59</v>
      </c>
      <c r="B91" s="37" t="s">
        <v>40</v>
      </c>
      <c r="C91" s="37" t="s">
        <v>91</v>
      </c>
      <c r="E91" s="33" t="s">
        <v>96</v>
      </c>
      <c r="F91" s="6">
        <v>1</v>
      </c>
      <c r="G91" s="1">
        <v>0</v>
      </c>
      <c r="H91" s="2">
        <f t="shared" si="37"/>
        <v>1</v>
      </c>
      <c r="I91" s="15" t="s">
        <v>29</v>
      </c>
      <c r="J91" s="65">
        <v>188.19500000000002</v>
      </c>
      <c r="K91" s="40">
        <f t="shared" si="34"/>
        <v>188.19500000000002</v>
      </c>
      <c r="L91" s="40">
        <v>495.25000000000006</v>
      </c>
      <c r="M91" s="40">
        <f t="shared" si="35"/>
        <v>495.25000000000006</v>
      </c>
      <c r="N91" s="64">
        <v>683.44500000000005</v>
      </c>
      <c r="O91" s="4">
        <f t="shared" si="36"/>
        <v>683.44500000000005</v>
      </c>
      <c r="P91" s="9"/>
    </row>
    <row r="92" spans="1:16" s="8" customFormat="1" ht="14.5" x14ac:dyDescent="0.35">
      <c r="A92" s="35">
        <f>IF(I92&lt;&gt;"",1+MAX($A$1:A91),"")</f>
        <v>60</v>
      </c>
      <c r="B92" s="37" t="s">
        <v>40</v>
      </c>
      <c r="C92" s="37" t="s">
        <v>91</v>
      </c>
      <c r="E92" s="33" t="s">
        <v>97</v>
      </c>
      <c r="F92" s="6">
        <v>1</v>
      </c>
      <c r="G92" s="1">
        <v>0</v>
      </c>
      <c r="H92" s="2">
        <f>F92*(1+G92)</f>
        <v>1</v>
      </c>
      <c r="I92" s="15" t="s">
        <v>29</v>
      </c>
      <c r="J92" s="65">
        <v>166.25</v>
      </c>
      <c r="K92" s="40">
        <f>J92*H92</f>
        <v>166.25</v>
      </c>
      <c r="L92" s="40">
        <v>437.5</v>
      </c>
      <c r="M92" s="40">
        <f>L92*H92</f>
        <v>437.5</v>
      </c>
      <c r="N92" s="64">
        <v>603.75</v>
      </c>
      <c r="O92" s="4">
        <f>N92*H92</f>
        <v>603.75</v>
      </c>
      <c r="P92" s="9"/>
    </row>
    <row r="93" spans="1:16" s="8" customFormat="1" ht="14.5" x14ac:dyDescent="0.35">
      <c r="A93" s="35">
        <f>IF(I93&lt;&gt;"",1+MAX($A$1:A92),"")</f>
        <v>61</v>
      </c>
      <c r="B93" s="37" t="s">
        <v>40</v>
      </c>
      <c r="C93" s="37" t="s">
        <v>91</v>
      </c>
      <c r="E93" s="33" t="s">
        <v>98</v>
      </c>
      <c r="F93" s="6">
        <v>1</v>
      </c>
      <c r="G93" s="1">
        <v>0</v>
      </c>
      <c r="H93" s="2">
        <f>F93*(1+G93)</f>
        <v>1</v>
      </c>
      <c r="I93" s="15" t="s">
        <v>29</v>
      </c>
      <c r="J93" s="65">
        <v>166.25</v>
      </c>
      <c r="K93" s="40">
        <f>J93*H93</f>
        <v>166.25</v>
      </c>
      <c r="L93" s="40">
        <v>437.5</v>
      </c>
      <c r="M93" s="40">
        <f>L93*H93</f>
        <v>437.5</v>
      </c>
      <c r="N93" s="64">
        <v>603.75</v>
      </c>
      <c r="O93" s="4">
        <f>N93*H93</f>
        <v>603.75</v>
      </c>
      <c r="P93" s="9"/>
    </row>
    <row r="94" spans="1:16" s="8" customFormat="1" ht="14.5" x14ac:dyDescent="0.35">
      <c r="A94" s="35">
        <f>IF(I94&lt;&gt;"",1+MAX($A$1:A93),"")</f>
        <v>62</v>
      </c>
      <c r="B94" s="37" t="s">
        <v>40</v>
      </c>
      <c r="C94" s="37" t="s">
        <v>91</v>
      </c>
      <c r="E94" s="33" t="s">
        <v>99</v>
      </c>
      <c r="F94" s="6">
        <v>1</v>
      </c>
      <c r="G94" s="1">
        <v>0</v>
      </c>
      <c r="H94" s="2">
        <f t="shared" ref="H94:H98" si="38">F94*(1+G94)</f>
        <v>1</v>
      </c>
      <c r="I94" s="15" t="s">
        <v>29</v>
      </c>
      <c r="J94" s="65">
        <v>239.4</v>
      </c>
      <c r="K94" s="40">
        <f t="shared" ref="K94:K98" si="39">J94*H94</f>
        <v>239.4</v>
      </c>
      <c r="L94" s="40">
        <v>630</v>
      </c>
      <c r="M94" s="40">
        <f t="shared" ref="M94:M98" si="40">L94*H94</f>
        <v>630</v>
      </c>
      <c r="N94" s="64">
        <v>869.4</v>
      </c>
      <c r="O94" s="4">
        <f t="shared" ref="O94:O98" si="41">N94*H94</f>
        <v>869.4</v>
      </c>
      <c r="P94" s="9"/>
    </row>
    <row r="95" spans="1:16" s="8" customFormat="1" ht="14.5" x14ac:dyDescent="0.35">
      <c r="A95" s="35">
        <f>IF(I95&lt;&gt;"",1+MAX($A$1:A94),"")</f>
        <v>63</v>
      </c>
      <c r="B95" s="37" t="s">
        <v>40</v>
      </c>
      <c r="C95" s="37" t="s">
        <v>91</v>
      </c>
      <c r="E95" s="33" t="s">
        <v>100</v>
      </c>
      <c r="F95" s="6">
        <v>1</v>
      </c>
      <c r="G95" s="1">
        <v>0</v>
      </c>
      <c r="H95" s="2">
        <f t="shared" si="38"/>
        <v>1</v>
      </c>
      <c r="I95" s="15" t="s">
        <v>29</v>
      </c>
      <c r="J95" s="65">
        <v>232.75</v>
      </c>
      <c r="K95" s="40">
        <f t="shared" si="39"/>
        <v>232.75</v>
      </c>
      <c r="L95" s="40">
        <v>612.5</v>
      </c>
      <c r="M95" s="40">
        <f t="shared" si="40"/>
        <v>612.5</v>
      </c>
      <c r="N95" s="64">
        <v>845.25</v>
      </c>
      <c r="O95" s="4">
        <f t="shared" si="41"/>
        <v>845.25</v>
      </c>
      <c r="P95" s="9"/>
    </row>
    <row r="96" spans="1:16" s="8" customFormat="1" ht="14.5" x14ac:dyDescent="0.35">
      <c r="A96" s="35">
        <f>IF(I96&lt;&gt;"",1+MAX($A$1:A95),"")</f>
        <v>64</v>
      </c>
      <c r="B96" s="37" t="s">
        <v>40</v>
      </c>
      <c r="C96" s="37" t="s">
        <v>91</v>
      </c>
      <c r="E96" s="33" t="s">
        <v>101</v>
      </c>
      <c r="F96" s="6">
        <v>1</v>
      </c>
      <c r="G96" s="1">
        <v>0</v>
      </c>
      <c r="H96" s="2">
        <f t="shared" si="38"/>
        <v>1</v>
      </c>
      <c r="I96" s="15" t="s">
        <v>29</v>
      </c>
      <c r="J96" s="65">
        <v>188.19500000000002</v>
      </c>
      <c r="K96" s="40">
        <f t="shared" si="39"/>
        <v>188.19500000000002</v>
      </c>
      <c r="L96" s="40">
        <v>495.25000000000006</v>
      </c>
      <c r="M96" s="40">
        <f t="shared" si="40"/>
        <v>495.25000000000006</v>
      </c>
      <c r="N96" s="64">
        <v>683.44500000000005</v>
      </c>
      <c r="O96" s="4">
        <f t="shared" si="41"/>
        <v>683.44500000000005</v>
      </c>
      <c r="P96" s="9"/>
    </row>
    <row r="97" spans="1:16" s="8" customFormat="1" ht="29" x14ac:dyDescent="0.35">
      <c r="A97" s="35">
        <f>IF(I97&lt;&gt;"",1+MAX($A$1:A96),"")</f>
        <v>65</v>
      </c>
      <c r="B97" s="37" t="s">
        <v>40</v>
      </c>
      <c r="C97" s="37" t="s">
        <v>91</v>
      </c>
      <c r="E97" s="33" t="s">
        <v>102</v>
      </c>
      <c r="F97" s="6">
        <v>1</v>
      </c>
      <c r="G97" s="1">
        <v>0</v>
      </c>
      <c r="H97" s="2">
        <f t="shared" si="38"/>
        <v>1</v>
      </c>
      <c r="I97" s="15" t="s">
        <v>29</v>
      </c>
      <c r="J97" s="65">
        <v>273.60000000000002</v>
      </c>
      <c r="K97" s="40">
        <f t="shared" si="39"/>
        <v>273.60000000000002</v>
      </c>
      <c r="L97" s="40">
        <v>720</v>
      </c>
      <c r="M97" s="40">
        <f t="shared" si="40"/>
        <v>720</v>
      </c>
      <c r="N97" s="64">
        <v>993.6</v>
      </c>
      <c r="O97" s="4">
        <f t="shared" si="41"/>
        <v>993.6</v>
      </c>
      <c r="P97" s="9"/>
    </row>
    <row r="98" spans="1:16" s="8" customFormat="1" ht="14.5" x14ac:dyDescent="0.35">
      <c r="A98" s="35">
        <f>IF(I98&lt;&gt;"",1+MAX($A$1:A97),"")</f>
        <v>66</v>
      </c>
      <c r="B98" s="37"/>
      <c r="C98" s="37"/>
      <c r="E98" s="33" t="s">
        <v>103</v>
      </c>
      <c r="F98" s="6">
        <v>1</v>
      </c>
      <c r="G98" s="1">
        <v>0</v>
      </c>
      <c r="H98" s="2">
        <f t="shared" si="38"/>
        <v>1</v>
      </c>
      <c r="I98" s="15" t="s">
        <v>29</v>
      </c>
      <c r="J98" s="65">
        <v>225.83400000000003</v>
      </c>
      <c r="K98" s="40">
        <f t="shared" si="39"/>
        <v>225.83400000000003</v>
      </c>
      <c r="L98" s="40">
        <v>594.30000000000007</v>
      </c>
      <c r="M98" s="40">
        <f t="shared" si="40"/>
        <v>594.30000000000007</v>
      </c>
      <c r="N98" s="64">
        <v>820.13400000000013</v>
      </c>
      <c r="O98" s="4">
        <f t="shared" si="41"/>
        <v>820.13400000000013</v>
      </c>
      <c r="P98" s="9"/>
    </row>
    <row r="99" spans="1:16" x14ac:dyDescent="0.35">
      <c r="A99" s="35" t="str">
        <f>IF(I99&lt;&gt;"",1+MAX($A$1:A98),"")</f>
        <v/>
      </c>
      <c r="B99" s="59"/>
      <c r="C99" s="60"/>
      <c r="D99" s="23"/>
      <c r="E99" s="24"/>
      <c r="F99" s="6"/>
      <c r="G99" s="8"/>
      <c r="H99" s="8"/>
      <c r="J99" s="40"/>
      <c r="K99" s="40"/>
      <c r="L99" s="40"/>
      <c r="M99" s="40"/>
      <c r="N99" s="8"/>
      <c r="O99" s="8"/>
      <c r="P99" s="9"/>
    </row>
    <row r="100" spans="1:16" x14ac:dyDescent="0.35">
      <c r="A100" s="35" t="str">
        <f>IF(I100&lt;&gt;"",1+MAX($A$1:A99),"")</f>
        <v/>
      </c>
      <c r="B100" s="59"/>
      <c r="C100" s="60"/>
      <c r="D100" s="47"/>
      <c r="E100" s="52" t="s">
        <v>55</v>
      </c>
      <c r="F100" s="6"/>
      <c r="G100" s="63"/>
      <c r="H100" s="8"/>
      <c r="J100" s="40"/>
      <c r="K100" s="40"/>
      <c r="L100" s="40"/>
      <c r="M100" s="40"/>
      <c r="N100" s="8"/>
      <c r="O100" s="8"/>
      <c r="P100" s="25"/>
    </row>
    <row r="101" spans="1:16" s="8" customFormat="1" ht="29" x14ac:dyDescent="0.35">
      <c r="A101" s="35">
        <f>IF(I101&lt;&gt;"",1+MAX($A$1:A100),"")</f>
        <v>67</v>
      </c>
      <c r="B101" s="37" t="s">
        <v>40</v>
      </c>
      <c r="C101" s="37" t="s">
        <v>91</v>
      </c>
      <c r="E101" s="33" t="s">
        <v>56</v>
      </c>
      <c r="F101" s="6">
        <f>SUM(F87:F98)</f>
        <v>12</v>
      </c>
      <c r="G101" s="1">
        <v>0</v>
      </c>
      <c r="H101" s="2">
        <f>F101*(1+G101)</f>
        <v>12</v>
      </c>
      <c r="I101" s="15" t="s">
        <v>29</v>
      </c>
      <c r="J101" s="65">
        <v>240</v>
      </c>
      <c r="K101" s="66">
        <f t="shared" ref="K101" si="42">J101*H101</f>
        <v>2880</v>
      </c>
      <c r="L101" s="65">
        <v>510.00000000000006</v>
      </c>
      <c r="M101" s="66">
        <f t="shared" ref="M101" si="43">L101*H101</f>
        <v>6120.0000000000009</v>
      </c>
      <c r="N101" s="65">
        <v>750</v>
      </c>
      <c r="O101" s="4">
        <f t="shared" ref="O101" si="44">N101*H101</f>
        <v>9000</v>
      </c>
      <c r="P101" s="9"/>
    </row>
    <row r="102" spans="1:16" x14ac:dyDescent="0.35">
      <c r="A102" s="35" t="str">
        <f>IF(I102&lt;&gt;"",1+MAX($A$1:A101),"")</f>
        <v/>
      </c>
      <c r="B102" s="59"/>
      <c r="C102" s="60"/>
      <c r="D102" s="23"/>
      <c r="E102" s="24"/>
      <c r="F102" s="6"/>
      <c r="G102" s="8"/>
      <c r="H102" s="8"/>
      <c r="J102" s="40"/>
      <c r="K102" s="40"/>
      <c r="L102" s="40"/>
      <c r="M102" s="40"/>
      <c r="N102" s="8"/>
      <c r="O102" s="8"/>
      <c r="P102" s="9"/>
    </row>
    <row r="103" spans="1:16" x14ac:dyDescent="0.35">
      <c r="A103" s="35" t="str">
        <f>IF(I103&lt;&gt;"",1+MAX($A$1:A102),"")</f>
        <v/>
      </c>
      <c r="B103" s="59"/>
      <c r="C103" s="60"/>
      <c r="D103" s="47"/>
      <c r="E103" s="52" t="s">
        <v>57</v>
      </c>
      <c r="F103" s="6"/>
      <c r="G103" s="63"/>
      <c r="H103" s="8"/>
      <c r="J103" s="40"/>
      <c r="K103" s="40"/>
      <c r="L103" s="40"/>
      <c r="M103" s="40"/>
      <c r="N103" s="8"/>
      <c r="O103" s="8"/>
      <c r="P103" s="25"/>
    </row>
    <row r="104" spans="1:16" s="8" customFormat="1" ht="14.5" x14ac:dyDescent="0.35">
      <c r="A104" s="35">
        <f>IF(I104&lt;&gt;"",1+MAX($A$1:A103),"")</f>
        <v>68</v>
      </c>
      <c r="B104" s="37" t="s">
        <v>40</v>
      </c>
      <c r="C104" s="37" t="s">
        <v>91</v>
      </c>
      <c r="E104" s="33" t="s">
        <v>104</v>
      </c>
      <c r="F104" s="6">
        <v>1</v>
      </c>
      <c r="G104" s="1">
        <v>0</v>
      </c>
      <c r="H104" s="2">
        <f>F104*(1+G104)</f>
        <v>1</v>
      </c>
      <c r="I104" s="15" t="s">
        <v>29</v>
      </c>
      <c r="J104" s="65">
        <v>477.09000000000003</v>
      </c>
      <c r="K104" s="40">
        <f>J104*H104</f>
        <v>477.09000000000003</v>
      </c>
      <c r="L104" s="40">
        <v>1255.5</v>
      </c>
      <c r="M104" s="40">
        <f>L104*H104</f>
        <v>1255.5</v>
      </c>
      <c r="N104" s="64">
        <v>1732.5900000000001</v>
      </c>
      <c r="O104" s="4">
        <f>N104*H104</f>
        <v>1732.5900000000001</v>
      </c>
      <c r="P104" s="9"/>
    </row>
    <row r="105" spans="1:16" s="8" customFormat="1" ht="29" x14ac:dyDescent="0.35">
      <c r="A105" s="35">
        <f>IF(I105&lt;&gt;"",1+MAX($A$1:A104),"")</f>
        <v>69</v>
      </c>
      <c r="B105" s="37" t="s">
        <v>40</v>
      </c>
      <c r="C105" s="37" t="s">
        <v>91</v>
      </c>
      <c r="E105" s="33" t="s">
        <v>105</v>
      </c>
      <c r="F105" s="6">
        <v>1</v>
      </c>
      <c r="G105" s="1">
        <v>0</v>
      </c>
      <c r="H105" s="2">
        <f t="shared" ref="H105:H117" si="45">F105*(1+G105)</f>
        <v>1</v>
      </c>
      <c r="I105" s="15" t="s">
        <v>29</v>
      </c>
      <c r="J105" s="65">
        <v>179.55</v>
      </c>
      <c r="K105" s="40">
        <f t="shared" ref="K105:K117" si="46">J105*H105</f>
        <v>179.55</v>
      </c>
      <c r="L105" s="40">
        <v>472.5</v>
      </c>
      <c r="M105" s="40">
        <f t="shared" ref="M105:M117" si="47">L105*H105</f>
        <v>472.5</v>
      </c>
      <c r="N105" s="64">
        <v>652.04999999999995</v>
      </c>
      <c r="O105" s="4">
        <f t="shared" ref="O105:O117" si="48">N105*H105</f>
        <v>652.04999999999995</v>
      </c>
      <c r="P105" s="9"/>
    </row>
    <row r="106" spans="1:16" s="8" customFormat="1" ht="29" x14ac:dyDescent="0.35">
      <c r="A106" s="35">
        <f>IF(I106&lt;&gt;"",1+MAX($A$1:A105),"")</f>
        <v>70</v>
      </c>
      <c r="B106" s="37" t="s">
        <v>40</v>
      </c>
      <c r="C106" s="37" t="s">
        <v>91</v>
      </c>
      <c r="E106" s="33" t="s">
        <v>106</v>
      </c>
      <c r="F106" s="6">
        <v>1</v>
      </c>
      <c r="G106" s="1">
        <v>0</v>
      </c>
      <c r="H106" s="2">
        <f t="shared" si="45"/>
        <v>1</v>
      </c>
      <c r="I106" s="15" t="s">
        <v>29</v>
      </c>
      <c r="J106" s="65">
        <v>1218.6280800000002</v>
      </c>
      <c r="K106" s="40">
        <f t="shared" si="46"/>
        <v>1218.6280800000002</v>
      </c>
      <c r="L106" s="40">
        <v>3206.9160000000002</v>
      </c>
      <c r="M106" s="40">
        <f t="shared" si="47"/>
        <v>3206.9160000000002</v>
      </c>
      <c r="N106" s="64">
        <v>4425.5440800000006</v>
      </c>
      <c r="O106" s="4">
        <f t="shared" si="48"/>
        <v>4425.5440800000006</v>
      </c>
      <c r="P106" s="9"/>
    </row>
    <row r="107" spans="1:16" s="8" customFormat="1" ht="29" x14ac:dyDescent="0.35">
      <c r="A107" s="35">
        <f>IF(I107&lt;&gt;"",1+MAX($A$1:A106),"")</f>
        <v>71</v>
      </c>
      <c r="B107" s="37" t="s">
        <v>40</v>
      </c>
      <c r="C107" s="37" t="s">
        <v>91</v>
      </c>
      <c r="E107" s="33" t="s">
        <v>107</v>
      </c>
      <c r="F107" s="6">
        <v>1</v>
      </c>
      <c r="G107" s="1">
        <v>0</v>
      </c>
      <c r="H107" s="2">
        <f t="shared" si="45"/>
        <v>1</v>
      </c>
      <c r="I107" s="15" t="s">
        <v>29</v>
      </c>
      <c r="J107" s="65">
        <v>196.65</v>
      </c>
      <c r="K107" s="40">
        <f t="shared" si="46"/>
        <v>196.65</v>
      </c>
      <c r="L107" s="40">
        <v>517.5</v>
      </c>
      <c r="M107" s="40">
        <f t="shared" si="47"/>
        <v>517.5</v>
      </c>
      <c r="N107" s="64">
        <v>714.15</v>
      </c>
      <c r="O107" s="4">
        <f t="shared" si="48"/>
        <v>714.15</v>
      </c>
      <c r="P107" s="9"/>
    </row>
    <row r="108" spans="1:16" s="8" customFormat="1" ht="29" x14ac:dyDescent="0.35">
      <c r="A108" s="35">
        <f>IF(I108&lt;&gt;"",1+MAX($A$1:A107),"")</f>
        <v>72</v>
      </c>
      <c r="B108" s="37" t="s">
        <v>40</v>
      </c>
      <c r="C108" s="37" t="s">
        <v>91</v>
      </c>
      <c r="E108" s="33" t="s">
        <v>108</v>
      </c>
      <c r="F108" s="6">
        <v>1</v>
      </c>
      <c r="G108" s="1">
        <v>0</v>
      </c>
      <c r="H108" s="2">
        <f t="shared" si="45"/>
        <v>1</v>
      </c>
      <c r="I108" s="15" t="s">
        <v>29</v>
      </c>
      <c r="J108" s="65">
        <v>2761.65</v>
      </c>
      <c r="K108" s="40">
        <f t="shared" si="46"/>
        <v>2761.65</v>
      </c>
      <c r="L108" s="40">
        <v>7267.5</v>
      </c>
      <c r="M108" s="40">
        <f t="shared" si="47"/>
        <v>7267.5</v>
      </c>
      <c r="N108" s="64">
        <v>10029.15</v>
      </c>
      <c r="O108" s="4">
        <f t="shared" si="48"/>
        <v>10029.15</v>
      </c>
      <c r="P108" s="9"/>
    </row>
    <row r="109" spans="1:16" s="8" customFormat="1" ht="14.5" x14ac:dyDescent="0.35">
      <c r="A109" s="35">
        <f>IF(I109&lt;&gt;"",1+MAX($A$1:A108),"")</f>
        <v>73</v>
      </c>
      <c r="B109" s="37" t="s">
        <v>40</v>
      </c>
      <c r="C109" s="37" t="s">
        <v>91</v>
      </c>
      <c r="E109" s="33" t="s">
        <v>109</v>
      </c>
      <c r="F109" s="6">
        <v>1</v>
      </c>
      <c r="G109" s="1">
        <v>0</v>
      </c>
      <c r="H109" s="2">
        <f t="shared" si="45"/>
        <v>1</v>
      </c>
      <c r="I109" s="15" t="s">
        <v>29</v>
      </c>
      <c r="J109" s="65">
        <v>205.2</v>
      </c>
      <c r="K109" s="40">
        <f t="shared" si="46"/>
        <v>205.2</v>
      </c>
      <c r="L109" s="40">
        <v>540</v>
      </c>
      <c r="M109" s="40">
        <f t="shared" si="47"/>
        <v>540</v>
      </c>
      <c r="N109" s="64">
        <v>745.2</v>
      </c>
      <c r="O109" s="4">
        <f t="shared" si="48"/>
        <v>745.2</v>
      </c>
      <c r="P109" s="9"/>
    </row>
    <row r="110" spans="1:16" s="8" customFormat="1" ht="14.5" x14ac:dyDescent="0.35">
      <c r="A110" s="35">
        <f>IF(I110&lt;&gt;"",1+MAX($A$1:A109),"")</f>
        <v>74</v>
      </c>
      <c r="B110" s="37" t="s">
        <v>40</v>
      </c>
      <c r="C110" s="37" t="s">
        <v>91</v>
      </c>
      <c r="E110" s="33" t="s">
        <v>110</v>
      </c>
      <c r="F110" s="6">
        <v>1</v>
      </c>
      <c r="G110" s="1">
        <v>0</v>
      </c>
      <c r="H110" s="2">
        <f t="shared" si="45"/>
        <v>1</v>
      </c>
      <c r="I110" s="15" t="s">
        <v>29</v>
      </c>
      <c r="J110" s="65">
        <v>171</v>
      </c>
      <c r="K110" s="40">
        <f t="shared" si="46"/>
        <v>171</v>
      </c>
      <c r="L110" s="40">
        <v>450</v>
      </c>
      <c r="M110" s="40">
        <f t="shared" si="47"/>
        <v>450</v>
      </c>
      <c r="N110" s="64">
        <v>621</v>
      </c>
      <c r="O110" s="4">
        <f t="shared" si="48"/>
        <v>621</v>
      </c>
      <c r="P110" s="9"/>
    </row>
    <row r="111" spans="1:16" s="8" customFormat="1" ht="14.5" x14ac:dyDescent="0.35">
      <c r="A111" s="35">
        <f>IF(I111&lt;&gt;"",1+MAX($A$1:A110),"")</f>
        <v>75</v>
      </c>
      <c r="B111" s="37" t="s">
        <v>40</v>
      </c>
      <c r="C111" s="37" t="s">
        <v>91</v>
      </c>
      <c r="E111" s="33" t="s">
        <v>111</v>
      </c>
      <c r="F111" s="6">
        <v>1</v>
      </c>
      <c r="G111" s="1">
        <v>0</v>
      </c>
      <c r="H111" s="2">
        <f t="shared" si="45"/>
        <v>1</v>
      </c>
      <c r="I111" s="15" t="s">
        <v>29</v>
      </c>
      <c r="J111" s="65">
        <v>2341.2750000000001</v>
      </c>
      <c r="K111" s="40">
        <f t="shared" si="46"/>
        <v>2341.2750000000001</v>
      </c>
      <c r="L111" s="40">
        <v>6161.25</v>
      </c>
      <c r="M111" s="40">
        <f t="shared" si="47"/>
        <v>6161.25</v>
      </c>
      <c r="N111" s="64">
        <v>8502.5249999999996</v>
      </c>
      <c r="O111" s="4">
        <f t="shared" si="48"/>
        <v>8502.5249999999996</v>
      </c>
      <c r="P111" s="9"/>
    </row>
    <row r="112" spans="1:16" s="8" customFormat="1" ht="14.5" x14ac:dyDescent="0.35">
      <c r="A112" s="35">
        <f>IF(I112&lt;&gt;"",1+MAX($A$1:A111),"")</f>
        <v>76</v>
      </c>
      <c r="B112" s="37" t="s">
        <v>40</v>
      </c>
      <c r="C112" s="37" t="s">
        <v>91</v>
      </c>
      <c r="E112" s="33" t="s">
        <v>112</v>
      </c>
      <c r="F112" s="6">
        <v>1</v>
      </c>
      <c r="G112" s="1">
        <v>0</v>
      </c>
      <c r="H112" s="2">
        <f t="shared" si="45"/>
        <v>1</v>
      </c>
      <c r="I112" s="15" t="s">
        <v>29</v>
      </c>
      <c r="J112" s="65">
        <v>171</v>
      </c>
      <c r="K112" s="40">
        <f t="shared" si="46"/>
        <v>171</v>
      </c>
      <c r="L112" s="40">
        <v>450</v>
      </c>
      <c r="M112" s="40">
        <f t="shared" si="47"/>
        <v>450</v>
      </c>
      <c r="N112" s="64">
        <v>621</v>
      </c>
      <c r="O112" s="4">
        <f t="shared" si="48"/>
        <v>621</v>
      </c>
      <c r="P112" s="9"/>
    </row>
    <row r="113" spans="1:16" s="8" customFormat="1" ht="14.5" x14ac:dyDescent="0.35">
      <c r="A113" s="35">
        <f>IF(I113&lt;&gt;"",1+MAX($A$1:A112),"")</f>
        <v>77</v>
      </c>
      <c r="B113" s="37" t="s">
        <v>40</v>
      </c>
      <c r="C113" s="37" t="s">
        <v>91</v>
      </c>
      <c r="E113" s="33" t="s">
        <v>113</v>
      </c>
      <c r="F113" s="6">
        <v>1</v>
      </c>
      <c r="G113" s="1">
        <v>0</v>
      </c>
      <c r="H113" s="2">
        <f t="shared" si="45"/>
        <v>1</v>
      </c>
      <c r="I113" s="15" t="s">
        <v>29</v>
      </c>
      <c r="J113" s="65">
        <v>262.31399999999996</v>
      </c>
      <c r="K113" s="40">
        <f t="shared" si="46"/>
        <v>262.31399999999996</v>
      </c>
      <c r="L113" s="40">
        <v>690.3</v>
      </c>
      <c r="M113" s="40">
        <f t="shared" si="47"/>
        <v>690.3</v>
      </c>
      <c r="N113" s="64">
        <v>952.61399999999992</v>
      </c>
      <c r="O113" s="4">
        <f t="shared" si="48"/>
        <v>952.61399999999992</v>
      </c>
      <c r="P113" s="9"/>
    </row>
    <row r="114" spans="1:16" s="8" customFormat="1" ht="14.5" x14ac:dyDescent="0.35">
      <c r="A114" s="35">
        <f>IF(I114&lt;&gt;"",1+MAX($A$1:A113),"")</f>
        <v>78</v>
      </c>
      <c r="B114" s="37" t="s">
        <v>40</v>
      </c>
      <c r="C114" s="37" t="s">
        <v>91</v>
      </c>
      <c r="E114" s="33" t="s">
        <v>114</v>
      </c>
      <c r="F114" s="6">
        <v>1</v>
      </c>
      <c r="G114" s="1">
        <v>0</v>
      </c>
      <c r="H114" s="2">
        <f t="shared" si="45"/>
        <v>1</v>
      </c>
      <c r="I114" s="15" t="s">
        <v>29</v>
      </c>
      <c r="J114" s="65">
        <v>316.35000000000002</v>
      </c>
      <c r="K114" s="40">
        <f t="shared" si="46"/>
        <v>316.35000000000002</v>
      </c>
      <c r="L114" s="40">
        <v>832.5</v>
      </c>
      <c r="M114" s="40">
        <f t="shared" si="47"/>
        <v>832.5</v>
      </c>
      <c r="N114" s="64">
        <v>1148.8499999999999</v>
      </c>
      <c r="O114" s="4">
        <f t="shared" si="48"/>
        <v>1148.8499999999999</v>
      </c>
      <c r="P114" s="9"/>
    </row>
    <row r="115" spans="1:16" s="8" customFormat="1" ht="14.5" x14ac:dyDescent="0.35">
      <c r="A115" s="35">
        <f>IF(I115&lt;&gt;"",1+MAX($A$1:A114),"")</f>
        <v>79</v>
      </c>
      <c r="B115" s="37" t="s">
        <v>40</v>
      </c>
      <c r="C115" s="37" t="s">
        <v>91</v>
      </c>
      <c r="E115" s="33" t="s">
        <v>115</v>
      </c>
      <c r="F115" s="6">
        <v>1</v>
      </c>
      <c r="G115" s="1">
        <v>0</v>
      </c>
      <c r="H115" s="2">
        <f t="shared" si="45"/>
        <v>1</v>
      </c>
      <c r="I115" s="15" t="s">
        <v>29</v>
      </c>
      <c r="J115" s="65">
        <v>128.25</v>
      </c>
      <c r="K115" s="40">
        <f t="shared" si="46"/>
        <v>128.25</v>
      </c>
      <c r="L115" s="40">
        <v>337.5</v>
      </c>
      <c r="M115" s="40">
        <f t="shared" si="47"/>
        <v>337.5</v>
      </c>
      <c r="N115" s="64">
        <v>465.75</v>
      </c>
      <c r="O115" s="4">
        <f t="shared" si="48"/>
        <v>465.75</v>
      </c>
      <c r="P115" s="9"/>
    </row>
    <row r="116" spans="1:16" s="8" customFormat="1" ht="14.5" x14ac:dyDescent="0.35">
      <c r="A116" s="35">
        <f>IF(I116&lt;&gt;"",1+MAX($A$1:A115),"")</f>
        <v>80</v>
      </c>
      <c r="B116" s="37" t="s">
        <v>40</v>
      </c>
      <c r="C116" s="37" t="s">
        <v>91</v>
      </c>
      <c r="E116" s="33" t="s">
        <v>116</v>
      </c>
      <c r="F116" s="6">
        <v>1</v>
      </c>
      <c r="G116" s="1">
        <v>0</v>
      </c>
      <c r="H116" s="2">
        <f t="shared" si="45"/>
        <v>1</v>
      </c>
      <c r="I116" s="15" t="s">
        <v>29</v>
      </c>
      <c r="J116" s="65">
        <v>131.66999999999999</v>
      </c>
      <c r="K116" s="40">
        <f t="shared" si="46"/>
        <v>131.66999999999999</v>
      </c>
      <c r="L116" s="40">
        <v>346.5</v>
      </c>
      <c r="M116" s="40">
        <f t="shared" si="47"/>
        <v>346.5</v>
      </c>
      <c r="N116" s="64">
        <v>478.16999999999996</v>
      </c>
      <c r="O116" s="4">
        <f t="shared" si="48"/>
        <v>478.16999999999996</v>
      </c>
      <c r="P116" s="9"/>
    </row>
    <row r="117" spans="1:16" s="8" customFormat="1" ht="14.5" x14ac:dyDescent="0.35">
      <c r="A117" s="35">
        <f>IF(I117&lt;&gt;"",1+MAX($A$1:A116),"")</f>
        <v>81</v>
      </c>
      <c r="B117" s="37" t="s">
        <v>40</v>
      </c>
      <c r="C117" s="37" t="s">
        <v>91</v>
      </c>
      <c r="E117" s="33" t="s">
        <v>117</v>
      </c>
      <c r="F117" s="6">
        <v>1</v>
      </c>
      <c r="G117" s="1">
        <v>0</v>
      </c>
      <c r="H117" s="2">
        <f t="shared" si="45"/>
        <v>1</v>
      </c>
      <c r="I117" s="15" t="s">
        <v>29</v>
      </c>
      <c r="J117" s="65">
        <v>153.04500000000002</v>
      </c>
      <c r="K117" s="40">
        <f t="shared" si="46"/>
        <v>153.04500000000002</v>
      </c>
      <c r="L117" s="40">
        <v>402.75</v>
      </c>
      <c r="M117" s="40">
        <f t="shared" si="47"/>
        <v>402.75</v>
      </c>
      <c r="N117" s="64">
        <v>555.79500000000007</v>
      </c>
      <c r="O117" s="4">
        <f t="shared" si="48"/>
        <v>555.79500000000007</v>
      </c>
      <c r="P117" s="9"/>
    </row>
    <row r="118" spans="1:16" x14ac:dyDescent="0.35">
      <c r="A118" s="35" t="str">
        <f>IF(I118&lt;&gt;"",1+MAX($A$1:A117),"")</f>
        <v/>
      </c>
      <c r="B118" s="59"/>
      <c r="C118" s="60"/>
      <c r="D118" s="23"/>
      <c r="E118" s="24"/>
      <c r="F118" s="6"/>
      <c r="G118" s="8"/>
      <c r="H118" s="8"/>
      <c r="J118" s="40"/>
      <c r="K118" s="40"/>
      <c r="L118" s="40"/>
      <c r="M118" s="40"/>
      <c r="N118" s="8"/>
      <c r="O118" s="8"/>
      <c r="P118" s="9"/>
    </row>
    <row r="119" spans="1:16" x14ac:dyDescent="0.35">
      <c r="A119" s="35" t="str">
        <f>IF(I119&lt;&gt;"",1+MAX($A$1:A118),"")</f>
        <v/>
      </c>
      <c r="B119" s="59"/>
      <c r="C119" s="60"/>
      <c r="D119" s="47"/>
      <c r="E119" s="52" t="s">
        <v>118</v>
      </c>
      <c r="F119" s="6"/>
      <c r="G119" s="63"/>
      <c r="H119" s="8"/>
      <c r="J119" s="40"/>
      <c r="K119" s="40"/>
      <c r="L119" s="40"/>
      <c r="M119" s="40"/>
      <c r="N119" s="8"/>
      <c r="O119" s="8"/>
      <c r="P119" s="25"/>
    </row>
    <row r="120" spans="1:16" s="8" customFormat="1" ht="14.5" x14ac:dyDescent="0.35">
      <c r="A120" s="35">
        <f>IF(I120&lt;&gt;"",1+MAX($A$1:A119),"")</f>
        <v>82</v>
      </c>
      <c r="B120" s="37" t="s">
        <v>40</v>
      </c>
      <c r="C120" s="37" t="s">
        <v>119</v>
      </c>
      <c r="E120" s="33" t="s">
        <v>120</v>
      </c>
      <c r="F120" s="6">
        <v>1</v>
      </c>
      <c r="G120" s="1">
        <v>0</v>
      </c>
      <c r="H120" s="2">
        <f t="shared" ref="H120:H128" si="49">F120*(1+G120)</f>
        <v>1</v>
      </c>
      <c r="I120" s="15" t="s">
        <v>29</v>
      </c>
      <c r="J120" s="65">
        <v>91.301460000000006</v>
      </c>
      <c r="K120" s="40">
        <f t="shared" ref="K120:K128" si="50">J120*H120</f>
        <v>91.301460000000006</v>
      </c>
      <c r="L120" s="40">
        <v>240.26700000000002</v>
      </c>
      <c r="M120" s="40">
        <f t="shared" ref="M120:M128" si="51">L120*H120</f>
        <v>240.26700000000002</v>
      </c>
      <c r="N120" s="64">
        <v>331.56846000000002</v>
      </c>
      <c r="O120" s="4">
        <f t="shared" ref="O120:O128" si="52">N120*H120</f>
        <v>331.56846000000002</v>
      </c>
      <c r="P120" s="9"/>
    </row>
    <row r="121" spans="1:16" s="8" customFormat="1" ht="14.5" x14ac:dyDescent="0.35">
      <c r="A121" s="35">
        <f>IF(I121&lt;&gt;"",1+MAX($A$1:A120),"")</f>
        <v>83</v>
      </c>
      <c r="B121" s="37" t="s">
        <v>40</v>
      </c>
      <c r="C121" s="37" t="s">
        <v>119</v>
      </c>
      <c r="E121" s="33" t="s">
        <v>121</v>
      </c>
      <c r="F121" s="6">
        <v>1</v>
      </c>
      <c r="G121" s="1">
        <v>0</v>
      </c>
      <c r="H121" s="2">
        <f t="shared" si="49"/>
        <v>1</v>
      </c>
      <c r="I121" s="15" t="s">
        <v>29</v>
      </c>
      <c r="J121" s="65">
        <v>91.301460000000006</v>
      </c>
      <c r="K121" s="40">
        <f t="shared" si="50"/>
        <v>91.301460000000006</v>
      </c>
      <c r="L121" s="40">
        <v>240.26700000000002</v>
      </c>
      <c r="M121" s="40">
        <f t="shared" si="51"/>
        <v>240.26700000000002</v>
      </c>
      <c r="N121" s="64">
        <v>331.56846000000002</v>
      </c>
      <c r="O121" s="4">
        <f t="shared" si="52"/>
        <v>331.56846000000002</v>
      </c>
      <c r="P121" s="9"/>
    </row>
    <row r="122" spans="1:16" s="8" customFormat="1" ht="14.5" x14ac:dyDescent="0.35">
      <c r="A122" s="35">
        <f>IF(I122&lt;&gt;"",1+MAX($A$1:A121),"")</f>
        <v>84</v>
      </c>
      <c r="B122" s="37" t="s">
        <v>40</v>
      </c>
      <c r="C122" s="37" t="s">
        <v>119</v>
      </c>
      <c r="E122" s="33" t="s">
        <v>122</v>
      </c>
      <c r="F122" s="6">
        <v>1</v>
      </c>
      <c r="G122" s="1">
        <v>0</v>
      </c>
      <c r="H122" s="2">
        <f t="shared" si="49"/>
        <v>1</v>
      </c>
      <c r="I122" s="15" t="s">
        <v>29</v>
      </c>
      <c r="J122" s="65">
        <v>91.301460000000006</v>
      </c>
      <c r="K122" s="40">
        <f t="shared" si="50"/>
        <v>91.301460000000006</v>
      </c>
      <c r="L122" s="40">
        <v>240.26700000000002</v>
      </c>
      <c r="M122" s="40">
        <f t="shared" si="51"/>
        <v>240.26700000000002</v>
      </c>
      <c r="N122" s="64">
        <v>331.56846000000002</v>
      </c>
      <c r="O122" s="4">
        <f t="shared" si="52"/>
        <v>331.56846000000002</v>
      </c>
      <c r="P122" s="9"/>
    </row>
    <row r="123" spans="1:16" s="8" customFormat="1" ht="14.5" x14ac:dyDescent="0.35">
      <c r="A123" s="35">
        <f>IF(I123&lt;&gt;"",1+MAX($A$1:A122),"")</f>
        <v>85</v>
      </c>
      <c r="B123" s="37" t="s">
        <v>40</v>
      </c>
      <c r="C123" s="37" t="s">
        <v>119</v>
      </c>
      <c r="E123" s="33" t="s">
        <v>123</v>
      </c>
      <c r="F123" s="6">
        <v>1</v>
      </c>
      <c r="G123" s="1">
        <v>0</v>
      </c>
      <c r="H123" s="2">
        <f t="shared" si="49"/>
        <v>1</v>
      </c>
      <c r="I123" s="15" t="s">
        <v>29</v>
      </c>
      <c r="J123" s="65">
        <v>91.301460000000006</v>
      </c>
      <c r="K123" s="40">
        <f t="shared" si="50"/>
        <v>91.301460000000006</v>
      </c>
      <c r="L123" s="40">
        <v>240.26700000000002</v>
      </c>
      <c r="M123" s="40">
        <f t="shared" si="51"/>
        <v>240.26700000000002</v>
      </c>
      <c r="N123" s="64">
        <v>331.56846000000002</v>
      </c>
      <c r="O123" s="4">
        <f t="shared" si="52"/>
        <v>331.56846000000002</v>
      </c>
      <c r="P123" s="9"/>
    </row>
    <row r="124" spans="1:16" s="8" customFormat="1" ht="14.5" x14ac:dyDescent="0.35">
      <c r="A124" s="35">
        <f>IF(I124&lt;&gt;"",1+MAX($A$1:A123),"")</f>
        <v>86</v>
      </c>
      <c r="B124" s="37" t="s">
        <v>40</v>
      </c>
      <c r="C124" s="37" t="s">
        <v>119</v>
      </c>
      <c r="E124" s="33" t="s">
        <v>124</v>
      </c>
      <c r="F124" s="6">
        <v>1</v>
      </c>
      <c r="G124" s="1">
        <v>0</v>
      </c>
      <c r="H124" s="2">
        <f t="shared" si="49"/>
        <v>1</v>
      </c>
      <c r="I124" s="15" t="s">
        <v>29</v>
      </c>
      <c r="J124" s="65">
        <v>91.301460000000006</v>
      </c>
      <c r="K124" s="40">
        <f t="shared" si="50"/>
        <v>91.301460000000006</v>
      </c>
      <c r="L124" s="40">
        <v>240.26700000000002</v>
      </c>
      <c r="M124" s="40">
        <f t="shared" si="51"/>
        <v>240.26700000000002</v>
      </c>
      <c r="N124" s="64">
        <v>331.56846000000002</v>
      </c>
      <c r="O124" s="4">
        <f t="shared" si="52"/>
        <v>331.56846000000002</v>
      </c>
      <c r="P124" s="9"/>
    </row>
    <row r="125" spans="1:16" s="8" customFormat="1" ht="14.5" x14ac:dyDescent="0.35">
      <c r="A125" s="35">
        <f>IF(I125&lt;&gt;"",1+MAX($A$1:A124),"")</f>
        <v>87</v>
      </c>
      <c r="B125" s="37" t="s">
        <v>40</v>
      </c>
      <c r="C125" s="37" t="s">
        <v>119</v>
      </c>
      <c r="E125" s="33" t="s">
        <v>125</v>
      </c>
      <c r="F125" s="6">
        <v>1</v>
      </c>
      <c r="G125" s="1">
        <v>0</v>
      </c>
      <c r="H125" s="2">
        <f t="shared" si="49"/>
        <v>1</v>
      </c>
      <c r="I125" s="15" t="s">
        <v>29</v>
      </c>
      <c r="J125" s="65">
        <v>38.177460000000004</v>
      </c>
      <c r="K125" s="40">
        <f t="shared" si="50"/>
        <v>38.177460000000004</v>
      </c>
      <c r="L125" s="40">
        <v>100.46700000000001</v>
      </c>
      <c r="M125" s="40">
        <f t="shared" si="51"/>
        <v>100.46700000000001</v>
      </c>
      <c r="N125" s="64">
        <v>138.64446000000001</v>
      </c>
      <c r="O125" s="4">
        <f t="shared" si="52"/>
        <v>138.64446000000001</v>
      </c>
      <c r="P125" s="9"/>
    </row>
    <row r="126" spans="1:16" s="8" customFormat="1" ht="14.5" x14ac:dyDescent="0.35">
      <c r="A126" s="35">
        <f>IF(I126&lt;&gt;"",1+MAX($A$1:A125),"")</f>
        <v>88</v>
      </c>
      <c r="B126" s="37" t="s">
        <v>40</v>
      </c>
      <c r="C126" s="37" t="s">
        <v>119</v>
      </c>
      <c r="E126" s="33" t="s">
        <v>126</v>
      </c>
      <c r="F126" s="6">
        <v>1</v>
      </c>
      <c r="G126" s="1">
        <v>0</v>
      </c>
      <c r="H126" s="2">
        <f t="shared" si="49"/>
        <v>1</v>
      </c>
      <c r="I126" s="15" t="s">
        <v>29</v>
      </c>
      <c r="J126" s="65">
        <v>38.177460000000004</v>
      </c>
      <c r="K126" s="40">
        <f t="shared" si="50"/>
        <v>38.177460000000004</v>
      </c>
      <c r="L126" s="40">
        <v>100.46700000000001</v>
      </c>
      <c r="M126" s="40">
        <f t="shared" si="51"/>
        <v>100.46700000000001</v>
      </c>
      <c r="N126" s="64">
        <v>138.64446000000001</v>
      </c>
      <c r="O126" s="4">
        <f t="shared" si="52"/>
        <v>138.64446000000001</v>
      </c>
      <c r="P126" s="9"/>
    </row>
    <row r="127" spans="1:16" s="8" customFormat="1" ht="14.5" x14ac:dyDescent="0.35">
      <c r="A127" s="35">
        <f>IF(I127&lt;&gt;"",1+MAX($A$1:A126),"")</f>
        <v>89</v>
      </c>
      <c r="B127" s="37" t="s">
        <v>40</v>
      </c>
      <c r="C127" s="37" t="s">
        <v>119</v>
      </c>
      <c r="E127" s="33" t="s">
        <v>127</v>
      </c>
      <c r="F127" s="6">
        <v>1</v>
      </c>
      <c r="G127" s="1">
        <v>0</v>
      </c>
      <c r="H127" s="2">
        <f t="shared" si="49"/>
        <v>1</v>
      </c>
      <c r="I127" s="15" t="s">
        <v>29</v>
      </c>
      <c r="J127" s="65">
        <v>38.177460000000004</v>
      </c>
      <c r="K127" s="40">
        <f t="shared" si="50"/>
        <v>38.177460000000004</v>
      </c>
      <c r="L127" s="40">
        <v>100.46700000000001</v>
      </c>
      <c r="M127" s="40">
        <f t="shared" si="51"/>
        <v>100.46700000000001</v>
      </c>
      <c r="N127" s="64">
        <v>138.64446000000001</v>
      </c>
      <c r="O127" s="4">
        <f t="shared" si="52"/>
        <v>138.64446000000001</v>
      </c>
      <c r="P127" s="9"/>
    </row>
    <row r="128" spans="1:16" s="8" customFormat="1" ht="14.5" x14ac:dyDescent="0.35">
      <c r="A128" s="35">
        <f>IF(I128&lt;&gt;"",1+MAX($A$1:A127),"")</f>
        <v>90</v>
      </c>
      <c r="B128" s="37" t="s">
        <v>40</v>
      </c>
      <c r="C128" s="37" t="s">
        <v>119</v>
      </c>
      <c r="E128" s="33" t="s">
        <v>128</v>
      </c>
      <c r="F128" s="6">
        <v>1</v>
      </c>
      <c r="G128" s="1">
        <v>0</v>
      </c>
      <c r="H128" s="2">
        <f t="shared" si="49"/>
        <v>1</v>
      </c>
      <c r="I128" s="15" t="s">
        <v>29</v>
      </c>
      <c r="J128" s="65">
        <v>38.177460000000004</v>
      </c>
      <c r="K128" s="40">
        <f t="shared" si="50"/>
        <v>38.177460000000004</v>
      </c>
      <c r="L128" s="40">
        <v>100.46700000000001</v>
      </c>
      <c r="M128" s="40">
        <f t="shared" si="51"/>
        <v>100.46700000000001</v>
      </c>
      <c r="N128" s="64">
        <v>138.64446000000001</v>
      </c>
      <c r="O128" s="4">
        <f t="shared" si="52"/>
        <v>138.64446000000001</v>
      </c>
      <c r="P128" s="9"/>
    </row>
    <row r="129" spans="1:17" ht="16" thickBot="1" x14ac:dyDescent="0.4">
      <c r="A129" s="35" t="str">
        <f>IF(I129&lt;&gt;"",1+MAX($A$1:A128),"")</f>
        <v/>
      </c>
      <c r="B129" s="59"/>
      <c r="C129" s="60"/>
      <c r="D129" s="23"/>
      <c r="E129" s="24"/>
      <c r="F129" s="6"/>
      <c r="G129" s="8"/>
      <c r="H129" s="8"/>
      <c r="J129" s="40"/>
      <c r="K129" s="40"/>
      <c r="L129" s="40"/>
      <c r="M129" s="40"/>
      <c r="N129" s="8"/>
      <c r="O129" s="8"/>
      <c r="P129" s="9"/>
    </row>
    <row r="130" spans="1:17" ht="16" thickBot="1" x14ac:dyDescent="0.4">
      <c r="A130" s="100" t="s">
        <v>2</v>
      </c>
      <c r="B130" s="101"/>
      <c r="C130" s="101"/>
      <c r="D130" s="101"/>
      <c r="E130" s="10"/>
      <c r="F130" s="54"/>
      <c r="G130" s="11"/>
      <c r="H130" s="11"/>
      <c r="I130" s="19"/>
      <c r="J130" s="19"/>
      <c r="K130" s="19"/>
      <c r="L130" s="19"/>
      <c r="M130" s="19"/>
      <c r="N130" s="10"/>
      <c r="O130" s="12">
        <f>SUM(O7:O129)</f>
        <v>157187.03022000013</v>
      </c>
      <c r="P130" s="13">
        <f>SUM(P6:P129)</f>
        <v>157187.0302200001</v>
      </c>
    </row>
    <row r="131" spans="1:17" ht="16" thickBot="1" x14ac:dyDescent="0.4">
      <c r="A131" s="38" t="s">
        <v>9</v>
      </c>
      <c r="D131" s="39"/>
      <c r="E131" s="10"/>
      <c r="F131" s="54"/>
      <c r="G131" s="11"/>
      <c r="H131" s="11"/>
      <c r="I131" s="19"/>
      <c r="J131" s="19"/>
      <c r="K131" s="19"/>
      <c r="L131" s="19"/>
      <c r="M131" s="19"/>
      <c r="N131" s="14">
        <v>0.25</v>
      </c>
      <c r="O131" s="12">
        <f>N131*O130</f>
        <v>39296.757555000033</v>
      </c>
      <c r="P131" s="13">
        <f>N131*P130</f>
        <v>39296.757555000026</v>
      </c>
    </row>
    <row r="132" spans="1:17" ht="16" thickBot="1" x14ac:dyDescent="0.4">
      <c r="A132" s="100" t="s">
        <v>8</v>
      </c>
      <c r="B132" s="101"/>
      <c r="C132" s="101"/>
      <c r="D132" s="101"/>
      <c r="E132" s="10"/>
      <c r="F132" s="54"/>
      <c r="G132" s="11"/>
      <c r="H132" s="11"/>
      <c r="I132" s="19"/>
      <c r="J132" s="19"/>
      <c r="K132" s="19"/>
      <c r="L132" s="19"/>
      <c r="M132" s="19"/>
      <c r="N132" s="10"/>
      <c r="O132" s="12">
        <f>SUM(O130:O131)</f>
        <v>196483.78777500015</v>
      </c>
      <c r="P132" s="13">
        <f>SUM(P130:P131)</f>
        <v>196483.78777500012</v>
      </c>
    </row>
    <row r="133" spans="1:17" x14ac:dyDescent="0.35">
      <c r="P133" s="57"/>
    </row>
    <row r="134" spans="1:17" x14ac:dyDescent="0.35">
      <c r="P134" s="57"/>
    </row>
    <row r="135" spans="1:17" x14ac:dyDescent="0.35">
      <c r="P135" s="57"/>
    </row>
    <row r="136" spans="1:17" x14ac:dyDescent="0.35">
      <c r="P136" s="57"/>
    </row>
    <row r="137" spans="1:17" x14ac:dyDescent="0.35">
      <c r="D137" s="56"/>
      <c r="F137" s="57"/>
      <c r="G137" s="8"/>
      <c r="H137" s="8"/>
      <c r="L137" s="57"/>
      <c r="M137" s="57"/>
      <c r="P137" s="57"/>
      <c r="Q137" s="56"/>
    </row>
    <row r="138" spans="1:17" x14ac:dyDescent="0.35">
      <c r="D138" s="56"/>
      <c r="F138" s="57"/>
      <c r="G138" s="8"/>
      <c r="H138" s="8"/>
      <c r="L138" s="57"/>
      <c r="M138" s="57"/>
      <c r="P138" s="57"/>
      <c r="Q138" s="56"/>
    </row>
    <row r="139" spans="1:17" x14ac:dyDescent="0.35">
      <c r="D139" s="56"/>
      <c r="F139" s="57"/>
      <c r="G139" s="8"/>
      <c r="H139" s="8"/>
      <c r="L139" s="57"/>
      <c r="M139" s="57"/>
      <c r="P139" s="57"/>
      <c r="Q139" s="56"/>
    </row>
    <row r="140" spans="1:17" x14ac:dyDescent="0.35">
      <c r="D140" s="56"/>
      <c r="F140" s="57"/>
      <c r="G140" s="8"/>
      <c r="H140" s="8"/>
      <c r="L140" s="57"/>
      <c r="M140" s="57"/>
      <c r="P140" s="57"/>
      <c r="Q140" s="56"/>
    </row>
    <row r="141" spans="1:17" x14ac:dyDescent="0.35">
      <c r="D141" s="56"/>
      <c r="F141" s="57"/>
      <c r="G141" s="8"/>
      <c r="H141" s="8"/>
      <c r="L141" s="57"/>
      <c r="M141" s="57"/>
      <c r="P141" s="57"/>
      <c r="Q141" s="56"/>
    </row>
    <row r="142" spans="1:17" x14ac:dyDescent="0.35">
      <c r="D142" s="56"/>
      <c r="F142" s="57"/>
      <c r="G142" s="8"/>
      <c r="H142" s="8"/>
      <c r="L142" s="57"/>
      <c r="M142" s="57"/>
      <c r="P142" s="57"/>
      <c r="Q142" s="56"/>
    </row>
    <row r="143" spans="1:17" x14ac:dyDescent="0.35">
      <c r="D143" s="56"/>
      <c r="F143" s="57"/>
      <c r="G143" s="8"/>
      <c r="H143" s="8"/>
      <c r="L143" s="57"/>
      <c r="M143" s="57"/>
      <c r="P143" s="57"/>
      <c r="Q143" s="56"/>
    </row>
    <row r="144" spans="1:17" x14ac:dyDescent="0.35">
      <c r="D144" s="56"/>
      <c r="F144" s="57"/>
      <c r="G144" s="8"/>
      <c r="H144" s="8"/>
      <c r="L144" s="57"/>
      <c r="M144" s="57"/>
      <c r="P144" s="57"/>
      <c r="Q144" s="56"/>
    </row>
    <row r="145" spans="4:17" x14ac:dyDescent="0.35">
      <c r="D145" s="56"/>
      <c r="F145" s="57"/>
      <c r="G145" s="8"/>
      <c r="H145" s="8"/>
      <c r="L145" s="57"/>
      <c r="M145" s="57"/>
      <c r="P145" s="57"/>
      <c r="Q145" s="56"/>
    </row>
    <row r="146" spans="4:17" x14ac:dyDescent="0.35">
      <c r="D146" s="56"/>
      <c r="F146" s="57"/>
      <c r="G146" s="8"/>
      <c r="H146" s="8"/>
      <c r="L146" s="57"/>
      <c r="M146" s="57"/>
      <c r="P146" s="57"/>
      <c r="Q146" s="56"/>
    </row>
    <row r="147" spans="4:17" x14ac:dyDescent="0.35">
      <c r="D147" s="56"/>
      <c r="F147" s="57"/>
      <c r="G147" s="8"/>
      <c r="H147" s="8"/>
      <c r="L147" s="57"/>
      <c r="M147" s="57"/>
      <c r="P147" s="57"/>
      <c r="Q147" s="56"/>
    </row>
    <row r="148" spans="4:17" x14ac:dyDescent="0.35">
      <c r="D148" s="56"/>
      <c r="F148" s="57"/>
      <c r="G148" s="8"/>
      <c r="H148" s="8"/>
      <c r="L148" s="57"/>
      <c r="M148" s="57"/>
      <c r="P148" s="57"/>
      <c r="Q148" s="56"/>
    </row>
    <row r="149" spans="4:17" x14ac:dyDescent="0.35">
      <c r="D149" s="56"/>
      <c r="F149" s="57"/>
      <c r="G149" s="8"/>
      <c r="H149" s="8"/>
      <c r="L149" s="57"/>
      <c r="M149" s="57"/>
      <c r="P149" s="57"/>
      <c r="Q149" s="56"/>
    </row>
    <row r="150" spans="4:17" x14ac:dyDescent="0.35">
      <c r="D150" s="56"/>
      <c r="F150" s="57"/>
      <c r="G150" s="8"/>
      <c r="H150" s="8"/>
      <c r="L150" s="57"/>
      <c r="M150" s="57"/>
      <c r="P150" s="57"/>
      <c r="Q150" s="56"/>
    </row>
    <row r="151" spans="4:17" x14ac:dyDescent="0.35">
      <c r="D151" s="56"/>
      <c r="F151" s="57"/>
      <c r="G151" s="8"/>
      <c r="H151" s="8"/>
      <c r="L151" s="57"/>
      <c r="M151" s="57"/>
      <c r="P151" s="57"/>
      <c r="Q151" s="56"/>
    </row>
    <row r="152" spans="4:17" x14ac:dyDescent="0.35">
      <c r="D152" s="56"/>
      <c r="F152" s="57"/>
      <c r="G152" s="8"/>
      <c r="H152" s="8"/>
      <c r="L152" s="57"/>
      <c r="M152" s="57"/>
      <c r="P152" s="57"/>
      <c r="Q152" s="56"/>
    </row>
    <row r="153" spans="4:17" x14ac:dyDescent="0.35">
      <c r="D153" s="56"/>
      <c r="F153" s="57"/>
      <c r="G153" s="8"/>
      <c r="H153" s="8"/>
      <c r="L153" s="57"/>
      <c r="M153" s="57"/>
      <c r="P153" s="57"/>
      <c r="Q153" s="56"/>
    </row>
    <row r="154" spans="4:17" x14ac:dyDescent="0.35">
      <c r="D154" s="56"/>
      <c r="F154" s="57"/>
      <c r="G154" s="8"/>
      <c r="H154" s="8"/>
      <c r="L154" s="57"/>
      <c r="M154" s="57"/>
      <c r="P154" s="57"/>
      <c r="Q154" s="56"/>
    </row>
    <row r="155" spans="4:17" x14ac:dyDescent="0.35">
      <c r="D155" s="56"/>
      <c r="F155" s="57"/>
      <c r="G155" s="8"/>
      <c r="H155" s="8"/>
      <c r="L155" s="57"/>
      <c r="M155" s="57"/>
      <c r="P155" s="57"/>
      <c r="Q155" s="56"/>
    </row>
    <row r="156" spans="4:17" x14ac:dyDescent="0.35">
      <c r="D156" s="56"/>
      <c r="F156" s="57"/>
      <c r="G156" s="8"/>
      <c r="H156" s="8"/>
      <c r="L156" s="57"/>
      <c r="M156" s="57"/>
      <c r="P156" s="57"/>
      <c r="Q156" s="56"/>
    </row>
    <row r="157" spans="4:17" x14ac:dyDescent="0.35">
      <c r="D157" s="56"/>
      <c r="F157" s="57"/>
      <c r="G157" s="8"/>
      <c r="H157" s="8"/>
      <c r="L157" s="57"/>
      <c r="M157" s="57"/>
      <c r="P157" s="57"/>
      <c r="Q157" s="56"/>
    </row>
    <row r="158" spans="4:17" x14ac:dyDescent="0.35">
      <c r="D158" s="56"/>
      <c r="F158" s="57"/>
      <c r="G158" s="8"/>
      <c r="H158" s="8"/>
      <c r="L158" s="57"/>
      <c r="M158" s="57"/>
      <c r="P158" s="57"/>
      <c r="Q158" s="56"/>
    </row>
    <row r="159" spans="4:17" x14ac:dyDescent="0.35">
      <c r="D159" s="56"/>
      <c r="F159" s="57"/>
      <c r="G159" s="8"/>
      <c r="H159" s="8"/>
      <c r="L159" s="57"/>
      <c r="M159" s="57"/>
      <c r="P159" s="57"/>
      <c r="Q159" s="56"/>
    </row>
    <row r="160" spans="4:17" x14ac:dyDescent="0.35">
      <c r="D160" s="56"/>
      <c r="F160" s="57"/>
      <c r="G160" s="8"/>
      <c r="H160" s="8"/>
      <c r="L160" s="57"/>
      <c r="M160" s="57"/>
      <c r="P160" s="57"/>
      <c r="Q160" s="56"/>
    </row>
    <row r="161" spans="4:17" x14ac:dyDescent="0.35">
      <c r="D161" s="56"/>
      <c r="F161" s="57"/>
      <c r="G161" s="8"/>
      <c r="H161" s="8"/>
      <c r="L161" s="57"/>
      <c r="M161" s="57"/>
      <c r="P161" s="57"/>
      <c r="Q161" s="56"/>
    </row>
    <row r="162" spans="4:17" x14ac:dyDescent="0.35">
      <c r="D162" s="56"/>
      <c r="F162" s="57"/>
      <c r="G162" s="8"/>
      <c r="H162" s="8"/>
      <c r="L162" s="57"/>
      <c r="M162" s="57"/>
      <c r="P162" s="57"/>
      <c r="Q162" s="56"/>
    </row>
    <row r="163" spans="4:17" x14ac:dyDescent="0.35">
      <c r="D163" s="56"/>
      <c r="F163" s="57"/>
      <c r="G163" s="8"/>
      <c r="H163" s="8"/>
      <c r="L163" s="57"/>
      <c r="M163" s="57"/>
      <c r="P163" s="57"/>
      <c r="Q163" s="56"/>
    </row>
    <row r="164" spans="4:17" x14ac:dyDescent="0.35">
      <c r="D164" s="56"/>
      <c r="F164" s="57"/>
      <c r="G164" s="8"/>
      <c r="H164" s="8"/>
      <c r="L164" s="57"/>
      <c r="M164" s="57"/>
      <c r="P164" s="57"/>
      <c r="Q164" s="56"/>
    </row>
    <row r="165" spans="4:17" x14ac:dyDescent="0.35">
      <c r="D165" s="56"/>
      <c r="F165" s="57"/>
      <c r="G165" s="8"/>
      <c r="H165" s="8"/>
      <c r="L165" s="57"/>
      <c r="M165" s="57"/>
      <c r="P165" s="57"/>
      <c r="Q165" s="56"/>
    </row>
    <row r="166" spans="4:17" x14ac:dyDescent="0.35">
      <c r="D166" s="56"/>
      <c r="F166" s="57"/>
      <c r="G166" s="8"/>
      <c r="H166" s="8"/>
      <c r="L166" s="57"/>
      <c r="M166" s="57"/>
      <c r="P166" s="57"/>
      <c r="Q166" s="56"/>
    </row>
    <row r="167" spans="4:17" x14ac:dyDescent="0.35">
      <c r="D167" s="56"/>
      <c r="F167" s="57"/>
      <c r="G167" s="8"/>
      <c r="H167" s="8"/>
      <c r="L167" s="57"/>
      <c r="M167" s="57"/>
      <c r="P167" s="57"/>
      <c r="Q167" s="56"/>
    </row>
    <row r="168" spans="4:17" x14ac:dyDescent="0.35">
      <c r="D168" s="56"/>
      <c r="F168" s="57"/>
      <c r="G168" s="8"/>
      <c r="H168" s="8"/>
      <c r="L168" s="57"/>
      <c r="M168" s="57"/>
      <c r="P168" s="57"/>
      <c r="Q168" s="56"/>
    </row>
    <row r="169" spans="4:17" x14ac:dyDescent="0.35">
      <c r="D169" s="56"/>
      <c r="F169" s="57"/>
      <c r="G169" s="8"/>
      <c r="H169" s="8"/>
      <c r="L169" s="57"/>
      <c r="M169" s="57"/>
      <c r="P169" s="57"/>
      <c r="Q169" s="56"/>
    </row>
    <row r="170" spans="4:17" x14ac:dyDescent="0.35">
      <c r="D170" s="56"/>
      <c r="F170" s="57"/>
      <c r="G170" s="8"/>
      <c r="H170" s="8"/>
      <c r="L170" s="57"/>
      <c r="M170" s="57"/>
      <c r="P170" s="57"/>
      <c r="Q170" s="56"/>
    </row>
    <row r="171" spans="4:17" x14ac:dyDescent="0.35">
      <c r="D171" s="56"/>
      <c r="F171" s="57"/>
      <c r="G171" s="8"/>
      <c r="H171" s="8"/>
      <c r="L171" s="57"/>
      <c r="M171" s="57"/>
      <c r="P171" s="57"/>
      <c r="Q171" s="56"/>
    </row>
    <row r="172" spans="4:17" x14ac:dyDescent="0.35">
      <c r="D172" s="56"/>
      <c r="F172" s="57"/>
      <c r="G172" s="8"/>
      <c r="H172" s="8"/>
      <c r="L172" s="57"/>
      <c r="M172" s="57"/>
      <c r="P172" s="57"/>
      <c r="Q172" s="56"/>
    </row>
    <row r="173" spans="4:17" x14ac:dyDescent="0.35">
      <c r="D173" s="56"/>
      <c r="F173" s="57"/>
      <c r="G173" s="8"/>
      <c r="H173" s="8"/>
      <c r="L173" s="57"/>
      <c r="M173" s="57"/>
      <c r="P173" s="57"/>
      <c r="Q173" s="56"/>
    </row>
    <row r="174" spans="4:17" x14ac:dyDescent="0.35">
      <c r="D174" s="56"/>
      <c r="F174" s="57"/>
      <c r="G174" s="8"/>
      <c r="H174" s="8"/>
      <c r="L174" s="57"/>
      <c r="M174" s="57"/>
      <c r="P174" s="57"/>
      <c r="Q174" s="56"/>
    </row>
    <row r="175" spans="4:17" x14ac:dyDescent="0.35">
      <c r="D175" s="56"/>
      <c r="F175" s="57"/>
      <c r="G175" s="8"/>
      <c r="H175" s="8"/>
      <c r="L175" s="57"/>
      <c r="M175" s="57"/>
      <c r="P175" s="57"/>
      <c r="Q175" s="56"/>
    </row>
    <row r="176" spans="4:17" x14ac:dyDescent="0.35">
      <c r="D176" s="56"/>
      <c r="F176" s="57"/>
      <c r="G176" s="8"/>
      <c r="H176" s="8"/>
      <c r="L176" s="57"/>
      <c r="M176" s="57"/>
      <c r="P176" s="57"/>
      <c r="Q176" s="56"/>
    </row>
    <row r="177" spans="4:17" x14ac:dyDescent="0.35">
      <c r="D177" s="56"/>
      <c r="F177" s="57"/>
      <c r="G177" s="8"/>
      <c r="H177" s="8"/>
      <c r="L177" s="57"/>
      <c r="M177" s="57"/>
      <c r="P177" s="57"/>
      <c r="Q177" s="56"/>
    </row>
    <row r="178" spans="4:17" x14ac:dyDescent="0.35">
      <c r="D178" s="56"/>
      <c r="F178" s="57"/>
      <c r="G178" s="8"/>
      <c r="H178" s="8"/>
      <c r="L178" s="57"/>
      <c r="M178" s="57"/>
      <c r="P178" s="57"/>
      <c r="Q178" s="56"/>
    </row>
    <row r="179" spans="4:17" x14ac:dyDescent="0.35">
      <c r="D179" s="56"/>
      <c r="F179" s="57"/>
      <c r="G179" s="8"/>
      <c r="H179" s="8"/>
      <c r="L179" s="57"/>
      <c r="M179" s="57"/>
      <c r="P179" s="57"/>
      <c r="Q179" s="56"/>
    </row>
    <row r="180" spans="4:17" x14ac:dyDescent="0.35">
      <c r="D180" s="56"/>
      <c r="F180" s="57"/>
      <c r="G180" s="8"/>
      <c r="H180" s="8"/>
      <c r="L180" s="57"/>
      <c r="M180" s="57"/>
      <c r="P180" s="57"/>
      <c r="Q180" s="56"/>
    </row>
    <row r="181" spans="4:17" x14ac:dyDescent="0.35">
      <c r="D181" s="56"/>
      <c r="F181" s="57"/>
      <c r="G181" s="8"/>
      <c r="H181" s="8"/>
      <c r="L181" s="57"/>
      <c r="M181" s="57"/>
      <c r="P181" s="57"/>
      <c r="Q181" s="56"/>
    </row>
    <row r="182" spans="4:17" x14ac:dyDescent="0.35">
      <c r="D182" s="56"/>
      <c r="F182" s="57"/>
      <c r="G182" s="8"/>
      <c r="H182" s="8"/>
      <c r="L182" s="57"/>
      <c r="M182" s="57"/>
      <c r="P182" s="57"/>
      <c r="Q182" s="56"/>
    </row>
    <row r="183" spans="4:17" x14ac:dyDescent="0.35">
      <c r="D183" s="56"/>
      <c r="F183" s="57"/>
      <c r="G183" s="8"/>
      <c r="H183" s="8"/>
      <c r="L183" s="57"/>
      <c r="M183" s="57"/>
      <c r="P183" s="57"/>
      <c r="Q183" s="56"/>
    </row>
    <row r="184" spans="4:17" x14ac:dyDescent="0.35">
      <c r="D184" s="56"/>
      <c r="F184" s="57"/>
      <c r="G184" s="8"/>
      <c r="H184" s="8"/>
      <c r="L184" s="57"/>
      <c r="M184" s="57"/>
      <c r="P184" s="57"/>
      <c r="Q184" s="56"/>
    </row>
    <row r="185" spans="4:17" x14ac:dyDescent="0.35">
      <c r="D185" s="56"/>
      <c r="F185" s="57"/>
      <c r="G185" s="8"/>
      <c r="H185" s="8"/>
      <c r="L185" s="57"/>
      <c r="M185" s="57"/>
      <c r="P185" s="57"/>
      <c r="Q185" s="56"/>
    </row>
    <row r="186" spans="4:17" x14ac:dyDescent="0.35">
      <c r="D186" s="56"/>
      <c r="F186" s="57"/>
      <c r="G186" s="8"/>
      <c r="H186" s="8"/>
      <c r="L186" s="57"/>
      <c r="M186" s="57"/>
      <c r="P186" s="57"/>
      <c r="Q186" s="56"/>
    </row>
    <row r="187" spans="4:17" x14ac:dyDescent="0.35">
      <c r="D187" s="56"/>
      <c r="F187" s="57"/>
      <c r="G187" s="8"/>
      <c r="H187" s="8"/>
      <c r="L187" s="57"/>
      <c r="M187" s="57"/>
      <c r="P187" s="57"/>
      <c r="Q187" s="56"/>
    </row>
    <row r="188" spans="4:17" x14ac:dyDescent="0.35">
      <c r="D188" s="56"/>
      <c r="F188" s="57"/>
      <c r="G188" s="8"/>
      <c r="H188" s="8"/>
      <c r="L188" s="57"/>
      <c r="M188" s="57"/>
      <c r="P188" s="57"/>
      <c r="Q188" s="56"/>
    </row>
    <row r="189" spans="4:17" x14ac:dyDescent="0.35">
      <c r="D189" s="56"/>
      <c r="F189" s="57"/>
      <c r="G189" s="8"/>
      <c r="H189" s="8"/>
      <c r="L189" s="57"/>
      <c r="M189" s="57"/>
      <c r="P189" s="57"/>
      <c r="Q189" s="56"/>
    </row>
    <row r="190" spans="4:17" x14ac:dyDescent="0.35">
      <c r="D190" s="56"/>
      <c r="F190" s="57"/>
      <c r="G190" s="8"/>
      <c r="H190" s="8"/>
      <c r="L190" s="57"/>
      <c r="M190" s="57"/>
      <c r="P190" s="57"/>
      <c r="Q190" s="56"/>
    </row>
    <row r="191" spans="4:17" x14ac:dyDescent="0.35">
      <c r="D191" s="56"/>
      <c r="F191" s="57"/>
      <c r="G191" s="8"/>
      <c r="H191" s="8"/>
      <c r="L191" s="57"/>
      <c r="M191" s="57"/>
      <c r="P191" s="57"/>
      <c r="Q191" s="56"/>
    </row>
    <row r="192" spans="4:17" x14ac:dyDescent="0.35">
      <c r="D192" s="56"/>
      <c r="F192" s="57"/>
      <c r="G192" s="8"/>
      <c r="H192" s="8"/>
      <c r="L192" s="57"/>
      <c r="M192" s="57"/>
      <c r="P192" s="57"/>
      <c r="Q192" s="56"/>
    </row>
    <row r="193" spans="4:18" x14ac:dyDescent="0.35">
      <c r="D193" s="56"/>
      <c r="F193" s="57"/>
      <c r="G193" s="8"/>
      <c r="H193" s="8"/>
      <c r="L193" s="57"/>
      <c r="M193" s="57"/>
      <c r="P193" s="57"/>
      <c r="Q193" s="56"/>
    </row>
    <row r="194" spans="4:18" x14ac:dyDescent="0.35">
      <c r="D194" s="56"/>
      <c r="F194" s="57"/>
      <c r="G194" s="8"/>
      <c r="H194" s="8"/>
      <c r="L194" s="57"/>
      <c r="M194" s="57"/>
      <c r="P194" s="57"/>
      <c r="Q194" s="56"/>
    </row>
    <row r="195" spans="4:18" x14ac:dyDescent="0.35">
      <c r="D195" s="56"/>
      <c r="F195" s="57"/>
      <c r="G195" s="8"/>
      <c r="H195" s="8"/>
      <c r="L195" s="57"/>
      <c r="M195" s="57"/>
      <c r="P195" s="57"/>
      <c r="Q195" s="56"/>
    </row>
    <row r="196" spans="4:18" x14ac:dyDescent="0.35">
      <c r="D196" s="56"/>
      <c r="F196" s="57"/>
      <c r="G196" s="8"/>
      <c r="H196" s="8"/>
      <c r="L196" s="57"/>
      <c r="M196" s="57"/>
      <c r="P196" s="57"/>
      <c r="Q196" s="56"/>
    </row>
    <row r="197" spans="4:18" x14ac:dyDescent="0.35">
      <c r="D197" s="56"/>
      <c r="F197" s="57"/>
      <c r="G197" s="8"/>
      <c r="H197" s="8"/>
      <c r="L197" s="57"/>
      <c r="M197" s="57"/>
      <c r="P197" s="57"/>
      <c r="Q197" s="56"/>
    </row>
    <row r="198" spans="4:18" x14ac:dyDescent="0.35">
      <c r="D198" s="56"/>
      <c r="F198" s="57"/>
      <c r="G198" s="8"/>
      <c r="H198" s="8"/>
      <c r="L198" s="57"/>
      <c r="M198" s="57"/>
      <c r="P198" s="57"/>
      <c r="Q198" s="56"/>
    </row>
    <row r="199" spans="4:18" x14ac:dyDescent="0.35">
      <c r="M199" s="57"/>
      <c r="P199" s="57"/>
      <c r="R199" s="8"/>
    </row>
    <row r="200" spans="4:18" x14ac:dyDescent="0.35">
      <c r="M200" s="57"/>
      <c r="P200" s="57"/>
      <c r="R200" s="8"/>
    </row>
    <row r="201" spans="4:18" x14ac:dyDescent="0.35">
      <c r="M201" s="57"/>
      <c r="P201" s="57"/>
      <c r="R201" s="8"/>
    </row>
    <row r="202" spans="4:18" x14ac:dyDescent="0.35">
      <c r="M202" s="57"/>
      <c r="P202" s="57"/>
      <c r="R202" s="8"/>
    </row>
    <row r="203" spans="4:18" x14ac:dyDescent="0.35">
      <c r="M203" s="57"/>
      <c r="P203" s="57"/>
      <c r="R203" s="8"/>
    </row>
    <row r="204" spans="4:18" x14ac:dyDescent="0.35">
      <c r="M204" s="57"/>
      <c r="P204" s="57"/>
      <c r="R204" s="8"/>
    </row>
    <row r="205" spans="4:18" x14ac:dyDescent="0.35">
      <c r="M205" s="57"/>
      <c r="P205" s="57"/>
      <c r="R205" s="8"/>
    </row>
    <row r="206" spans="4:18" x14ac:dyDescent="0.35">
      <c r="M206" s="57"/>
      <c r="P206" s="57"/>
      <c r="R206" s="8"/>
    </row>
    <row r="207" spans="4:18" x14ac:dyDescent="0.35">
      <c r="M207" s="57"/>
      <c r="P207" s="57"/>
      <c r="R207" s="8"/>
    </row>
    <row r="208" spans="4:18" x14ac:dyDescent="0.35">
      <c r="M208" s="57"/>
      <c r="P208" s="57"/>
      <c r="R208" s="8"/>
    </row>
    <row r="209" spans="13:18" x14ac:dyDescent="0.35">
      <c r="M209" s="57"/>
      <c r="P209" s="57"/>
      <c r="R209" s="8"/>
    </row>
    <row r="210" spans="13:18" x14ac:dyDescent="0.35">
      <c r="M210" s="57"/>
      <c r="P210" s="57"/>
      <c r="R210" s="8"/>
    </row>
    <row r="211" spans="13:18" x14ac:dyDescent="0.35">
      <c r="M211" s="57"/>
      <c r="P211" s="57"/>
      <c r="R211" s="8"/>
    </row>
    <row r="212" spans="13:18" x14ac:dyDescent="0.35">
      <c r="M212" s="57"/>
      <c r="P212" s="57"/>
      <c r="R212" s="8"/>
    </row>
    <row r="213" spans="13:18" x14ac:dyDescent="0.35">
      <c r="M213" s="57"/>
      <c r="P213" s="57"/>
      <c r="R213" s="8"/>
    </row>
    <row r="214" spans="13:18" x14ac:dyDescent="0.35">
      <c r="M214" s="57"/>
      <c r="P214" s="57"/>
      <c r="R214" s="8"/>
    </row>
    <row r="215" spans="13:18" x14ac:dyDescent="0.35">
      <c r="M215" s="57"/>
      <c r="P215" s="57"/>
      <c r="R215" s="8"/>
    </row>
    <row r="216" spans="13:18" x14ac:dyDescent="0.35">
      <c r="M216" s="57"/>
      <c r="P216" s="57"/>
      <c r="R216" s="8"/>
    </row>
    <row r="217" spans="13:18" x14ac:dyDescent="0.35">
      <c r="M217" s="57"/>
      <c r="P217" s="57"/>
      <c r="R217" s="8"/>
    </row>
    <row r="218" spans="13:18" x14ac:dyDescent="0.35">
      <c r="M218" s="57"/>
      <c r="P218" s="57"/>
      <c r="R218" s="8"/>
    </row>
    <row r="219" spans="13:18" x14ac:dyDescent="0.35">
      <c r="M219" s="57"/>
      <c r="P219" s="57"/>
      <c r="R219" s="8"/>
    </row>
    <row r="220" spans="13:18" x14ac:dyDescent="0.35">
      <c r="M220" s="57"/>
      <c r="P220" s="57"/>
      <c r="R220" s="8"/>
    </row>
    <row r="221" spans="13:18" x14ac:dyDescent="0.35">
      <c r="M221" s="57"/>
      <c r="P221" s="57"/>
      <c r="R221" s="8"/>
    </row>
    <row r="222" spans="13:18" x14ac:dyDescent="0.35">
      <c r="M222" s="57"/>
      <c r="P222" s="57"/>
      <c r="R222" s="8"/>
    </row>
    <row r="223" spans="13:18" x14ac:dyDescent="0.35">
      <c r="M223" s="57"/>
      <c r="P223" s="57"/>
      <c r="R223" s="8"/>
    </row>
    <row r="224" spans="13:18" x14ac:dyDescent="0.35">
      <c r="M224" s="57"/>
      <c r="P224" s="57"/>
      <c r="R224" s="8"/>
    </row>
    <row r="225" spans="13:18" x14ac:dyDescent="0.35">
      <c r="M225" s="57"/>
      <c r="P225" s="57"/>
      <c r="R225" s="8"/>
    </row>
    <row r="226" spans="13:18" x14ac:dyDescent="0.35">
      <c r="M226" s="57"/>
      <c r="P226" s="57"/>
      <c r="R226" s="8"/>
    </row>
    <row r="227" spans="13:18" x14ac:dyDescent="0.35">
      <c r="M227" s="57"/>
      <c r="P227" s="57"/>
      <c r="R227" s="8"/>
    </row>
    <row r="228" spans="13:18" x14ac:dyDescent="0.35">
      <c r="M228" s="57"/>
      <c r="P228" s="57"/>
      <c r="R228" s="8"/>
    </row>
    <row r="229" spans="13:18" x14ac:dyDescent="0.35">
      <c r="M229" s="57"/>
      <c r="P229" s="57"/>
      <c r="R229" s="8"/>
    </row>
    <row r="230" spans="13:18" x14ac:dyDescent="0.35">
      <c r="M230" s="57"/>
      <c r="P230" s="57"/>
      <c r="R230" s="8"/>
    </row>
    <row r="231" spans="13:18" x14ac:dyDescent="0.35">
      <c r="M231" s="57"/>
      <c r="P231" s="57"/>
      <c r="R231" s="8"/>
    </row>
    <row r="232" spans="13:18" x14ac:dyDescent="0.35">
      <c r="M232" s="57"/>
      <c r="P232" s="57"/>
      <c r="R232" s="8"/>
    </row>
    <row r="233" spans="13:18" x14ac:dyDescent="0.35">
      <c r="M233" s="57"/>
      <c r="P233" s="57"/>
      <c r="R233" s="8"/>
    </row>
    <row r="234" spans="13:18" x14ac:dyDescent="0.35">
      <c r="M234" s="57"/>
      <c r="P234" s="57"/>
      <c r="R234" s="8"/>
    </row>
    <row r="235" spans="13:18" x14ac:dyDescent="0.35">
      <c r="M235" s="57"/>
      <c r="P235" s="57"/>
      <c r="R235" s="8"/>
    </row>
    <row r="236" spans="13:18" x14ac:dyDescent="0.35">
      <c r="M236" s="57"/>
      <c r="P236" s="57"/>
      <c r="R236" s="8"/>
    </row>
    <row r="237" spans="13:18" x14ac:dyDescent="0.35">
      <c r="M237" s="57"/>
      <c r="P237" s="57"/>
      <c r="R237" s="8"/>
    </row>
    <row r="238" spans="13:18" x14ac:dyDescent="0.35">
      <c r="M238" s="57"/>
      <c r="P238" s="57"/>
      <c r="R238" s="8"/>
    </row>
    <row r="239" spans="13:18" x14ac:dyDescent="0.35">
      <c r="M239" s="57"/>
      <c r="P239" s="57"/>
      <c r="R239" s="8"/>
    </row>
    <row r="240" spans="13:18" x14ac:dyDescent="0.35">
      <c r="M240" s="57"/>
      <c r="P240" s="57"/>
      <c r="R240" s="8"/>
    </row>
    <row r="241" spans="13:18" x14ac:dyDescent="0.35">
      <c r="M241" s="57"/>
      <c r="P241" s="57"/>
      <c r="R241" s="8"/>
    </row>
    <row r="242" spans="13:18" x14ac:dyDescent="0.35">
      <c r="M242" s="57"/>
      <c r="P242" s="57"/>
      <c r="R242" s="8"/>
    </row>
    <row r="243" spans="13:18" x14ac:dyDescent="0.35">
      <c r="M243" s="57"/>
      <c r="P243" s="57"/>
      <c r="R243" s="8"/>
    </row>
    <row r="244" spans="13:18" x14ac:dyDescent="0.35">
      <c r="M244" s="57"/>
      <c r="P244" s="57"/>
      <c r="R244" s="8"/>
    </row>
    <row r="245" spans="13:18" x14ac:dyDescent="0.35">
      <c r="M245" s="57"/>
      <c r="P245" s="57"/>
      <c r="R245" s="8"/>
    </row>
    <row r="246" spans="13:18" x14ac:dyDescent="0.35">
      <c r="M246" s="57"/>
      <c r="P246" s="57"/>
      <c r="R246" s="8"/>
    </row>
    <row r="247" spans="13:18" x14ac:dyDescent="0.35">
      <c r="M247" s="57"/>
      <c r="P247" s="57"/>
      <c r="R247" s="8"/>
    </row>
    <row r="248" spans="13:18" x14ac:dyDescent="0.35">
      <c r="M248" s="57"/>
      <c r="P248" s="57"/>
      <c r="R248" s="8"/>
    </row>
    <row r="249" spans="13:18" x14ac:dyDescent="0.35">
      <c r="M249" s="57"/>
      <c r="P249" s="57"/>
      <c r="R249" s="8"/>
    </row>
    <row r="250" spans="13:18" x14ac:dyDescent="0.35">
      <c r="M250" s="57"/>
      <c r="P250" s="57"/>
      <c r="R250" s="8"/>
    </row>
    <row r="251" spans="13:18" x14ac:dyDescent="0.35">
      <c r="M251" s="57"/>
      <c r="P251" s="57"/>
      <c r="R251" s="8"/>
    </row>
    <row r="252" spans="13:18" x14ac:dyDescent="0.35">
      <c r="M252" s="57"/>
      <c r="P252" s="57"/>
      <c r="R252" s="8"/>
    </row>
    <row r="253" spans="13:18" x14ac:dyDescent="0.35">
      <c r="M253" s="57"/>
      <c r="P253" s="57"/>
      <c r="R253" s="8"/>
    </row>
    <row r="254" spans="13:18" x14ac:dyDescent="0.35">
      <c r="M254" s="57"/>
      <c r="P254" s="57"/>
      <c r="R254" s="8"/>
    </row>
    <row r="255" spans="13:18" x14ac:dyDescent="0.35">
      <c r="M255" s="57"/>
      <c r="P255" s="57"/>
      <c r="R255" s="8"/>
    </row>
    <row r="256" spans="13:18" x14ac:dyDescent="0.35">
      <c r="M256" s="57"/>
      <c r="P256" s="57"/>
      <c r="R256" s="8"/>
    </row>
    <row r="257" spans="13:18" x14ac:dyDescent="0.35">
      <c r="M257" s="57"/>
      <c r="P257" s="57"/>
      <c r="R257" s="8"/>
    </row>
    <row r="258" spans="13:18" x14ac:dyDescent="0.35">
      <c r="M258" s="57"/>
      <c r="P258" s="57"/>
      <c r="R258" s="8"/>
    </row>
    <row r="259" spans="13:18" x14ac:dyDescent="0.35">
      <c r="M259" s="57"/>
      <c r="P259" s="57"/>
      <c r="R259" s="8"/>
    </row>
    <row r="260" spans="13:18" x14ac:dyDescent="0.35">
      <c r="M260" s="57"/>
      <c r="P260" s="57"/>
      <c r="R260" s="8"/>
    </row>
    <row r="261" spans="13:18" x14ac:dyDescent="0.35">
      <c r="M261" s="57"/>
      <c r="P261" s="57"/>
      <c r="R261" s="8"/>
    </row>
    <row r="262" spans="13:18" x14ac:dyDescent="0.35">
      <c r="M262" s="57"/>
      <c r="P262" s="57"/>
      <c r="R262" s="8"/>
    </row>
    <row r="263" spans="13:18" x14ac:dyDescent="0.35">
      <c r="M263" s="57"/>
      <c r="P263" s="57"/>
      <c r="R263" s="8"/>
    </row>
    <row r="264" spans="13:18" x14ac:dyDescent="0.35">
      <c r="M264" s="57"/>
      <c r="P264" s="57"/>
      <c r="R264" s="8"/>
    </row>
    <row r="265" spans="13:18" x14ac:dyDescent="0.35">
      <c r="M265" s="57"/>
      <c r="P265" s="57"/>
      <c r="R265" s="8"/>
    </row>
    <row r="266" spans="13:18" x14ac:dyDescent="0.35">
      <c r="M266" s="57"/>
      <c r="P266" s="57"/>
      <c r="R266" s="8"/>
    </row>
    <row r="267" spans="13:18" x14ac:dyDescent="0.35">
      <c r="M267" s="57"/>
      <c r="P267" s="57"/>
      <c r="R267" s="8"/>
    </row>
    <row r="268" spans="13:18" x14ac:dyDescent="0.35">
      <c r="M268" s="57"/>
      <c r="P268" s="57"/>
      <c r="R268" s="8"/>
    </row>
    <row r="269" spans="13:18" x14ac:dyDescent="0.35">
      <c r="M269" s="57"/>
      <c r="P269" s="57"/>
      <c r="R269" s="8"/>
    </row>
    <row r="270" spans="13:18" x14ac:dyDescent="0.35">
      <c r="M270" s="57"/>
      <c r="P270" s="57"/>
      <c r="R270" s="8"/>
    </row>
    <row r="271" spans="13:18" x14ac:dyDescent="0.35">
      <c r="M271" s="57"/>
      <c r="P271" s="57"/>
      <c r="R271" s="8"/>
    </row>
    <row r="272" spans="13:18" x14ac:dyDescent="0.35">
      <c r="M272" s="57"/>
      <c r="P272" s="57"/>
      <c r="R272" s="8"/>
    </row>
    <row r="273" spans="13:18" x14ac:dyDescent="0.35">
      <c r="M273" s="57"/>
      <c r="P273" s="57"/>
      <c r="R273" s="8"/>
    </row>
    <row r="274" spans="13:18" x14ac:dyDescent="0.35">
      <c r="M274" s="57"/>
      <c r="P274" s="57"/>
      <c r="R274" s="8"/>
    </row>
    <row r="275" spans="13:18" x14ac:dyDescent="0.35">
      <c r="M275" s="57"/>
      <c r="P275" s="57"/>
      <c r="R275" s="8"/>
    </row>
    <row r="276" spans="13:18" x14ac:dyDescent="0.35">
      <c r="M276" s="57"/>
      <c r="P276" s="57"/>
      <c r="R276" s="8"/>
    </row>
    <row r="277" spans="13:18" x14ac:dyDescent="0.35">
      <c r="M277" s="57"/>
      <c r="P277" s="57"/>
      <c r="R277" s="8"/>
    </row>
    <row r="278" spans="13:18" x14ac:dyDescent="0.35">
      <c r="M278" s="57"/>
      <c r="P278" s="57"/>
      <c r="R278" s="8"/>
    </row>
    <row r="279" spans="13:18" x14ac:dyDescent="0.35">
      <c r="M279" s="57"/>
      <c r="P279" s="57"/>
      <c r="R279" s="8"/>
    </row>
    <row r="280" spans="13:18" x14ac:dyDescent="0.35">
      <c r="M280" s="57"/>
      <c r="P280" s="57"/>
      <c r="R280" s="8"/>
    </row>
    <row r="281" spans="13:18" x14ac:dyDescent="0.35">
      <c r="M281" s="57"/>
      <c r="P281" s="57"/>
      <c r="R281" s="8"/>
    </row>
    <row r="282" spans="13:18" x14ac:dyDescent="0.35">
      <c r="M282" s="57"/>
      <c r="P282" s="57"/>
      <c r="R282" s="8"/>
    </row>
    <row r="283" spans="13:18" x14ac:dyDescent="0.35">
      <c r="M283" s="57"/>
      <c r="P283" s="57"/>
      <c r="R283" s="8"/>
    </row>
    <row r="284" spans="13:18" x14ac:dyDescent="0.35">
      <c r="M284" s="57"/>
      <c r="P284" s="57"/>
      <c r="R284" s="8"/>
    </row>
    <row r="285" spans="13:18" x14ac:dyDescent="0.35">
      <c r="M285" s="57"/>
      <c r="P285" s="57"/>
      <c r="R285" s="8"/>
    </row>
    <row r="286" spans="13:18" x14ac:dyDescent="0.35">
      <c r="M286" s="57"/>
      <c r="P286" s="57"/>
      <c r="R286" s="8"/>
    </row>
    <row r="287" spans="13:18" x14ac:dyDescent="0.35">
      <c r="M287" s="57"/>
      <c r="P287" s="57"/>
      <c r="R287" s="8"/>
    </row>
    <row r="288" spans="13:18" x14ac:dyDescent="0.35">
      <c r="M288" s="57"/>
      <c r="P288" s="57"/>
      <c r="R288" s="8"/>
    </row>
    <row r="289" spans="13:18" x14ac:dyDescent="0.35">
      <c r="M289" s="57"/>
      <c r="P289" s="57"/>
      <c r="R289" s="8"/>
    </row>
    <row r="290" spans="13:18" x14ac:dyDescent="0.35">
      <c r="M290" s="57"/>
      <c r="P290" s="57"/>
      <c r="R290" s="8"/>
    </row>
    <row r="291" spans="13:18" x14ac:dyDescent="0.35">
      <c r="M291" s="57"/>
      <c r="P291" s="57"/>
      <c r="R291" s="8"/>
    </row>
    <row r="292" spans="13:18" x14ac:dyDescent="0.35">
      <c r="M292" s="57"/>
      <c r="P292" s="57"/>
      <c r="R292" s="8"/>
    </row>
    <row r="293" spans="13:18" x14ac:dyDescent="0.35">
      <c r="M293" s="57"/>
      <c r="P293" s="57"/>
      <c r="R293" s="8"/>
    </row>
    <row r="294" spans="13:18" x14ac:dyDescent="0.35">
      <c r="M294" s="57"/>
      <c r="P294" s="57"/>
      <c r="R294" s="8"/>
    </row>
    <row r="295" spans="13:18" x14ac:dyDescent="0.35">
      <c r="M295" s="57"/>
      <c r="P295" s="57"/>
      <c r="R295" s="8"/>
    </row>
    <row r="296" spans="13:18" x14ac:dyDescent="0.35">
      <c r="M296" s="57"/>
      <c r="P296" s="57"/>
      <c r="R296" s="8"/>
    </row>
    <row r="297" spans="13:18" x14ac:dyDescent="0.35">
      <c r="M297" s="57"/>
      <c r="P297" s="57"/>
      <c r="R297" s="8"/>
    </row>
    <row r="298" spans="13:18" x14ac:dyDescent="0.35">
      <c r="M298" s="57"/>
      <c r="P298" s="57"/>
      <c r="R298" s="8"/>
    </row>
    <row r="299" spans="13:18" x14ac:dyDescent="0.35">
      <c r="M299" s="57"/>
      <c r="P299" s="57"/>
      <c r="R299" s="8"/>
    </row>
    <row r="300" spans="13:18" x14ac:dyDescent="0.35">
      <c r="M300" s="57"/>
      <c r="P300" s="57"/>
      <c r="R300" s="8"/>
    </row>
    <row r="301" spans="13:18" x14ac:dyDescent="0.35">
      <c r="M301" s="57"/>
      <c r="P301" s="57"/>
      <c r="R301" s="8"/>
    </row>
    <row r="302" spans="13:18" x14ac:dyDescent="0.35">
      <c r="M302" s="57"/>
      <c r="P302" s="57"/>
      <c r="R302" s="8"/>
    </row>
    <row r="303" spans="13:18" x14ac:dyDescent="0.35">
      <c r="M303" s="57"/>
      <c r="P303" s="57"/>
      <c r="R303" s="8"/>
    </row>
    <row r="304" spans="13:18" x14ac:dyDescent="0.35">
      <c r="M304" s="57"/>
      <c r="P304" s="57"/>
      <c r="R304" s="8"/>
    </row>
    <row r="305" spans="13:18" x14ac:dyDescent="0.35">
      <c r="M305" s="57"/>
      <c r="P305" s="57"/>
      <c r="R305" s="8"/>
    </row>
    <row r="306" spans="13:18" x14ac:dyDescent="0.35">
      <c r="M306" s="57"/>
      <c r="P306" s="57"/>
      <c r="R306" s="8"/>
    </row>
    <row r="307" spans="13:18" x14ac:dyDescent="0.35">
      <c r="M307" s="57"/>
      <c r="P307" s="57"/>
      <c r="R307" s="8"/>
    </row>
    <row r="308" spans="13:18" x14ac:dyDescent="0.35">
      <c r="M308" s="57"/>
      <c r="P308" s="57"/>
      <c r="R308" s="8"/>
    </row>
    <row r="309" spans="13:18" x14ac:dyDescent="0.35">
      <c r="M309" s="57"/>
      <c r="P309" s="57"/>
      <c r="R309" s="8"/>
    </row>
    <row r="310" spans="13:18" x14ac:dyDescent="0.35">
      <c r="M310" s="57"/>
      <c r="P310" s="57"/>
      <c r="R310" s="8"/>
    </row>
    <row r="311" spans="13:18" x14ac:dyDescent="0.35">
      <c r="M311" s="57"/>
      <c r="P311" s="57"/>
      <c r="R311" s="8"/>
    </row>
    <row r="312" spans="13:18" x14ac:dyDescent="0.35">
      <c r="M312" s="57"/>
      <c r="P312" s="57"/>
      <c r="R312" s="8"/>
    </row>
    <row r="313" spans="13:18" x14ac:dyDescent="0.35">
      <c r="M313" s="57"/>
      <c r="P313" s="57"/>
      <c r="R313" s="8"/>
    </row>
    <row r="314" spans="13:18" x14ac:dyDescent="0.35">
      <c r="M314" s="57"/>
      <c r="P314" s="57"/>
      <c r="R314" s="8"/>
    </row>
    <row r="315" spans="13:18" x14ac:dyDescent="0.35">
      <c r="M315" s="57"/>
      <c r="P315" s="57"/>
      <c r="R315" s="8"/>
    </row>
    <row r="316" spans="13:18" x14ac:dyDescent="0.35">
      <c r="M316" s="57"/>
      <c r="P316" s="57"/>
      <c r="R316" s="8"/>
    </row>
    <row r="317" spans="13:18" x14ac:dyDescent="0.35">
      <c r="M317" s="57"/>
      <c r="P317" s="57"/>
      <c r="R317" s="8"/>
    </row>
    <row r="318" spans="13:18" x14ac:dyDescent="0.35">
      <c r="M318" s="57"/>
      <c r="P318" s="57"/>
      <c r="R318" s="8"/>
    </row>
    <row r="319" spans="13:18" x14ac:dyDescent="0.35">
      <c r="M319" s="57"/>
      <c r="P319" s="57"/>
      <c r="R319" s="8"/>
    </row>
    <row r="320" spans="13:18" x14ac:dyDescent="0.35">
      <c r="M320" s="57"/>
      <c r="P320" s="57"/>
      <c r="R320" s="8"/>
    </row>
    <row r="321" spans="13:18" x14ac:dyDescent="0.35">
      <c r="M321" s="57"/>
      <c r="P321" s="57"/>
      <c r="R321" s="8"/>
    </row>
    <row r="322" spans="13:18" x14ac:dyDescent="0.35">
      <c r="M322" s="57"/>
      <c r="P322" s="57"/>
      <c r="R322" s="8"/>
    </row>
    <row r="323" spans="13:18" x14ac:dyDescent="0.35">
      <c r="M323" s="57"/>
      <c r="P323" s="57"/>
      <c r="R323" s="8"/>
    </row>
    <row r="324" spans="13:18" x14ac:dyDescent="0.35">
      <c r="M324" s="57"/>
      <c r="P324" s="57"/>
      <c r="R324" s="8"/>
    </row>
    <row r="325" spans="13:18" x14ac:dyDescent="0.35">
      <c r="M325" s="57"/>
      <c r="P325" s="57"/>
      <c r="R325" s="8"/>
    </row>
    <row r="326" spans="13:18" x14ac:dyDescent="0.35">
      <c r="M326" s="57"/>
      <c r="P326" s="57"/>
      <c r="R326" s="8"/>
    </row>
    <row r="327" spans="13:18" x14ac:dyDescent="0.35">
      <c r="M327" s="57"/>
      <c r="P327" s="57"/>
      <c r="R327" s="8"/>
    </row>
    <row r="328" spans="13:18" x14ac:dyDescent="0.35">
      <c r="M328" s="57"/>
      <c r="P328" s="57"/>
      <c r="R328" s="8"/>
    </row>
    <row r="329" spans="13:18" x14ac:dyDescent="0.35">
      <c r="M329" s="57"/>
      <c r="P329" s="57"/>
      <c r="R329" s="8"/>
    </row>
    <row r="330" spans="13:18" x14ac:dyDescent="0.35">
      <c r="M330" s="57"/>
      <c r="P330" s="57"/>
      <c r="R330" s="8"/>
    </row>
    <row r="331" spans="13:18" x14ac:dyDescent="0.35">
      <c r="M331" s="57"/>
      <c r="P331" s="57"/>
      <c r="R331" s="8"/>
    </row>
    <row r="332" spans="13:18" x14ac:dyDescent="0.35">
      <c r="M332" s="57"/>
      <c r="P332" s="57"/>
      <c r="R332" s="8"/>
    </row>
    <row r="333" spans="13:18" x14ac:dyDescent="0.35">
      <c r="M333" s="57"/>
      <c r="P333" s="57"/>
      <c r="R333" s="8"/>
    </row>
    <row r="334" spans="13:18" x14ac:dyDescent="0.35">
      <c r="M334" s="57"/>
      <c r="P334" s="57"/>
      <c r="R334" s="8"/>
    </row>
    <row r="335" spans="13:18" x14ac:dyDescent="0.35">
      <c r="M335" s="57"/>
      <c r="P335" s="57"/>
      <c r="R335" s="8"/>
    </row>
    <row r="336" spans="13:18" x14ac:dyDescent="0.35">
      <c r="M336" s="57"/>
      <c r="P336" s="57"/>
      <c r="R336" s="8"/>
    </row>
    <row r="337" spans="13:18" x14ac:dyDescent="0.35">
      <c r="M337" s="57"/>
      <c r="P337" s="57"/>
      <c r="R337" s="8"/>
    </row>
    <row r="338" spans="13:18" x14ac:dyDescent="0.35">
      <c r="M338" s="57"/>
      <c r="P338" s="57"/>
      <c r="R338" s="8"/>
    </row>
    <row r="339" spans="13:18" x14ac:dyDescent="0.35">
      <c r="M339" s="57"/>
      <c r="P339" s="57"/>
      <c r="R339" s="8"/>
    </row>
    <row r="340" spans="13:18" x14ac:dyDescent="0.35">
      <c r="M340" s="57"/>
      <c r="P340" s="57"/>
      <c r="R340" s="8"/>
    </row>
    <row r="341" spans="13:18" x14ac:dyDescent="0.35">
      <c r="M341" s="57"/>
      <c r="P341" s="57"/>
      <c r="R341" s="8"/>
    </row>
    <row r="342" spans="13:18" x14ac:dyDescent="0.35">
      <c r="M342" s="57"/>
      <c r="P342" s="57"/>
      <c r="R342" s="8"/>
    </row>
    <row r="343" spans="13:18" x14ac:dyDescent="0.35">
      <c r="M343" s="57"/>
      <c r="P343" s="57"/>
      <c r="R343" s="8"/>
    </row>
    <row r="344" spans="13:18" x14ac:dyDescent="0.35">
      <c r="M344" s="57"/>
      <c r="P344" s="57"/>
      <c r="R344" s="8"/>
    </row>
    <row r="345" spans="13:18" x14ac:dyDescent="0.35">
      <c r="M345" s="57"/>
      <c r="P345" s="57"/>
      <c r="R345" s="8"/>
    </row>
    <row r="346" spans="13:18" x14ac:dyDescent="0.35">
      <c r="M346" s="57"/>
      <c r="P346" s="57"/>
      <c r="R346" s="8"/>
    </row>
    <row r="347" spans="13:18" x14ac:dyDescent="0.35">
      <c r="M347" s="57"/>
      <c r="P347" s="57"/>
      <c r="R347" s="8"/>
    </row>
    <row r="348" spans="13:18" x14ac:dyDescent="0.35">
      <c r="M348" s="57"/>
      <c r="P348" s="57"/>
      <c r="R348" s="8"/>
    </row>
    <row r="349" spans="13:18" x14ac:dyDescent="0.35">
      <c r="M349" s="57"/>
      <c r="P349" s="57"/>
      <c r="R349" s="8"/>
    </row>
    <row r="350" spans="13:18" x14ac:dyDescent="0.35">
      <c r="M350" s="57"/>
      <c r="P350" s="57"/>
      <c r="R350" s="8"/>
    </row>
    <row r="351" spans="13:18" x14ac:dyDescent="0.35">
      <c r="M351" s="57"/>
      <c r="P351" s="57"/>
      <c r="R351" s="8"/>
    </row>
  </sheetData>
  <mergeCells count="5">
    <mergeCell ref="L2:O2"/>
    <mergeCell ref="L3:O3"/>
    <mergeCell ref="I1:O1"/>
    <mergeCell ref="A132:D132"/>
    <mergeCell ref="A130:D130"/>
  </mergeCells>
  <phoneticPr fontId="36" type="noConversion"/>
  <hyperlinks>
    <hyperlink ref="L2" r:id="rId1" xr:uid="{3677E9BF-4DC6-43DC-B90D-7AABCD739626}"/>
  </hyperlinks>
  <printOptions horizontalCentered="1" verticalCentered="1"/>
  <pageMargins left="0.7" right="0.7" top="0.75" bottom="0.75" header="0.3" footer="0.3"/>
  <pageSetup scale="1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1A8853B-4679-42B7-BA61-4E633E1836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2022-12-07T12:25:09Z</cp:lastPrinted>
  <dcterms:created xsi:type="dcterms:W3CDTF">2004-05-05T14:08:18Z</dcterms:created>
  <dcterms:modified xsi:type="dcterms:W3CDTF">2023-08-05T15:48:23Z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{11A8853B-4679-42B7-BA61-4E633E18368A}</vt:lpwstr>
  </property>
</Properties>
</file>