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PROJECT SAMPLES\"/>
    </mc:Choice>
  </mc:AlternateContent>
  <xr:revisionPtr revIDLastSave="0" documentId="13_ncr:1_{E6CBAF7D-29BD-4AC6-8551-899F6A0CA7A6}" xr6:coauthVersionLast="47" xr6:coauthVersionMax="47" xr10:uidLastSave="{00000000-0000-0000-0000-000000000000}"/>
  <bookViews>
    <workbookView xWindow="-110" yWindow="-110" windowWidth="25820" windowHeight="14020" activeTab="1" xr2:uid="{00000000-000D-0000-FFFF-FFFF00000000}"/>
  </bookViews>
  <sheets>
    <sheet name="SUMMARY" sheetId="21" r:id="rId1"/>
    <sheet name="Detailed Estimate" sheetId="20" r:id="rId2"/>
  </sheets>
  <definedNames>
    <definedName name="_xlnm._FilterDatabase" localSheetId="1" hidden="1">'Detailed Estimate'!$E$1:$E$916</definedName>
    <definedName name="_xlnm.Print_Area" localSheetId="1">'Detailed Estimate'!$A$1:$Q$697</definedName>
    <definedName name="_xlnm.Print_Area" localSheetId="0">SUMMARY!$A$1:$G$16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0" l="1"/>
  <c r="A13" i="20"/>
  <c r="A14" i="20"/>
  <c r="A15" i="20"/>
  <c r="A16" i="20"/>
  <c r="A17" i="20"/>
  <c r="A19" i="20"/>
  <c r="A20" i="20"/>
  <c r="A48" i="20"/>
  <c r="A50" i="20"/>
  <c r="A51" i="20"/>
  <c r="A60" i="20"/>
  <c r="A61" i="20"/>
  <c r="A67" i="20"/>
  <c r="A68" i="20"/>
  <c r="A70" i="20"/>
  <c r="A71" i="20"/>
  <c r="A73" i="20"/>
  <c r="A74" i="20"/>
  <c r="A77" i="20"/>
  <c r="A78" i="20"/>
  <c r="A79" i="20"/>
  <c r="A81" i="20"/>
  <c r="A82" i="20"/>
  <c r="A83" i="20"/>
  <c r="A84" i="20"/>
  <c r="A86" i="20"/>
  <c r="A87" i="20"/>
  <c r="A89" i="20"/>
  <c r="A90" i="20"/>
  <c r="A141" i="20"/>
  <c r="A142" i="20"/>
  <c r="A150" i="20"/>
  <c r="A155" i="20"/>
  <c r="A157" i="20"/>
  <c r="A158" i="20"/>
  <c r="A186" i="20"/>
  <c r="A222" i="20"/>
  <c r="A223" i="20"/>
  <c r="A233" i="20"/>
  <c r="A257" i="20"/>
  <c r="A320" i="20"/>
  <c r="A321" i="20"/>
  <c r="A327" i="20"/>
  <c r="A328" i="20"/>
  <c r="A335" i="20"/>
  <c r="A336" i="20"/>
  <c r="A338" i="20"/>
  <c r="A339" i="20"/>
  <c r="A342" i="20"/>
  <c r="A343" i="20"/>
  <c r="A344" i="20"/>
  <c r="A345" i="20"/>
  <c r="A347" i="20"/>
  <c r="A348" i="20"/>
  <c r="A362" i="20"/>
  <c r="A363" i="20"/>
  <c r="A442" i="20"/>
  <c r="A443" i="20"/>
  <c r="A447" i="20"/>
  <c r="A448" i="20"/>
  <c r="A454" i="20"/>
  <c r="A455" i="20"/>
  <c r="A457" i="20"/>
  <c r="A458" i="20"/>
  <c r="A459" i="20"/>
  <c r="A460" i="20"/>
  <c r="A461" i="20"/>
  <c r="A462" i="20"/>
  <c r="A463" i="20"/>
  <c r="A467" i="20"/>
  <c r="A468" i="20"/>
  <c r="A469" i="20"/>
  <c r="A473" i="20"/>
  <c r="A474" i="20"/>
  <c r="A475" i="20"/>
  <c r="A479" i="20"/>
  <c r="A480" i="20"/>
  <c r="A481" i="20"/>
  <c r="A485" i="20"/>
  <c r="A486" i="20"/>
  <c r="A487" i="20"/>
  <c r="A491" i="20"/>
  <c r="A492" i="20"/>
  <c r="A493" i="20"/>
  <c r="A497" i="20"/>
  <c r="A498" i="20"/>
  <c r="A499" i="20"/>
  <c r="A503" i="20"/>
  <c r="A504" i="20"/>
  <c r="A505" i="20"/>
  <c r="A509" i="20"/>
  <c r="A510" i="20"/>
  <c r="A511" i="20"/>
  <c r="A512" i="20"/>
  <c r="A513" i="20"/>
  <c r="A514" i="20"/>
  <c r="A515" i="20"/>
  <c r="A520" i="20"/>
  <c r="A521" i="20"/>
  <c r="A522" i="20"/>
  <c r="A527" i="20"/>
  <c r="A528" i="20"/>
  <c r="A529" i="20"/>
  <c r="A534" i="20"/>
  <c r="A535" i="20"/>
  <c r="A536" i="20"/>
  <c r="A541" i="20"/>
  <c r="A542" i="20"/>
  <c r="A543" i="20"/>
  <c r="A548" i="20"/>
  <c r="A549" i="20"/>
  <c r="A550" i="20"/>
  <c r="A554" i="20"/>
  <c r="A555" i="20"/>
  <c r="A556" i="20"/>
  <c r="A560" i="20"/>
  <c r="A561" i="20"/>
  <c r="A562" i="20"/>
  <c r="A566" i="20"/>
  <c r="A567" i="20"/>
  <c r="A568" i="20"/>
  <c r="A572" i="20"/>
  <c r="A573" i="20"/>
  <c r="A574" i="20"/>
  <c r="A578" i="20"/>
  <c r="A579" i="20"/>
  <c r="A580" i="20"/>
  <c r="A584" i="20"/>
  <c r="A585" i="20"/>
  <c r="A586" i="20"/>
  <c r="A590" i="20"/>
  <c r="A591" i="20"/>
  <c r="A592" i="20"/>
  <c r="A596" i="20"/>
  <c r="A597" i="20"/>
  <c r="A598" i="20"/>
  <c r="A602" i="20"/>
  <c r="A603" i="20"/>
  <c r="A604" i="20"/>
  <c r="A608" i="20"/>
  <c r="A609" i="20"/>
  <c r="A610" i="20"/>
  <c r="A614" i="20"/>
  <c r="A615" i="20"/>
  <c r="A616" i="20"/>
  <c r="A620" i="20"/>
  <c r="A621" i="20"/>
  <c r="A622" i="20"/>
  <c r="A623" i="20"/>
  <c r="A624" i="20"/>
  <c r="A625" i="20"/>
  <c r="A626" i="20"/>
  <c r="A631" i="20"/>
  <c r="A632" i="20"/>
  <c r="A633" i="20"/>
  <c r="A638" i="20"/>
  <c r="A639" i="20"/>
  <c r="A640" i="20"/>
  <c r="A645" i="20"/>
  <c r="A646" i="20"/>
  <c r="A647" i="20"/>
  <c r="A652" i="20"/>
  <c r="A653" i="20"/>
  <c r="A654" i="20"/>
  <c r="A658" i="20"/>
  <c r="A659" i="20"/>
  <c r="A660" i="20"/>
  <c r="A664" i="20"/>
  <c r="A665" i="20"/>
  <c r="A666" i="20"/>
  <c r="A670" i="20"/>
  <c r="A671" i="20"/>
  <c r="A672" i="20"/>
  <c r="A676" i="20"/>
  <c r="A677" i="20"/>
  <c r="A678" i="20"/>
  <c r="A682" i="20"/>
  <c r="A683" i="20"/>
  <c r="A684" i="20"/>
  <c r="A688" i="20"/>
  <c r="A689" i="20"/>
  <c r="A690" i="20"/>
  <c r="P13" i="20"/>
  <c r="H49" i="20" l="1"/>
  <c r="A694" i="20" l="1"/>
  <c r="F693" i="20" l="1"/>
  <c r="H693" i="20" s="1"/>
  <c r="F692" i="20"/>
  <c r="H692" i="20" s="1"/>
  <c r="F691" i="20"/>
  <c r="H691" i="20" s="1"/>
  <c r="F687" i="20"/>
  <c r="H687" i="20" s="1"/>
  <c r="F686" i="20"/>
  <c r="H686" i="20" s="1"/>
  <c r="F685" i="20"/>
  <c r="H685" i="20" s="1"/>
  <c r="F681" i="20"/>
  <c r="H681" i="20" s="1"/>
  <c r="F680" i="20"/>
  <c r="H680" i="20" s="1"/>
  <c r="F679" i="20"/>
  <c r="H679" i="20" s="1"/>
  <c r="F675" i="20"/>
  <c r="H675" i="20" s="1"/>
  <c r="F674" i="20"/>
  <c r="H674" i="20" s="1"/>
  <c r="F673" i="20"/>
  <c r="H673" i="20" s="1"/>
  <c r="F669" i="20"/>
  <c r="H669" i="20" s="1"/>
  <c r="F668" i="20"/>
  <c r="H668" i="20" s="1"/>
  <c r="F667" i="20"/>
  <c r="H667" i="20" s="1"/>
  <c r="F663" i="20"/>
  <c r="H663" i="20" s="1"/>
  <c r="F662" i="20"/>
  <c r="H662" i="20" s="1"/>
  <c r="F661" i="20"/>
  <c r="H661" i="20" s="1"/>
  <c r="F657" i="20"/>
  <c r="H657" i="20" s="1"/>
  <c r="F656" i="20"/>
  <c r="H656" i="20" s="1"/>
  <c r="F655" i="20"/>
  <c r="H655" i="20" s="1"/>
  <c r="F651" i="20"/>
  <c r="H651" i="20" s="1"/>
  <c r="F650" i="20"/>
  <c r="H650" i="20" s="1"/>
  <c r="F649" i="20"/>
  <c r="H649" i="20" s="1"/>
  <c r="F648" i="20"/>
  <c r="H648" i="20" s="1"/>
  <c r="F644" i="20"/>
  <c r="H644" i="20" s="1"/>
  <c r="F643" i="20"/>
  <c r="H643" i="20" s="1"/>
  <c r="F642" i="20"/>
  <c r="H642" i="20" s="1"/>
  <c r="F641" i="20"/>
  <c r="H641" i="20" s="1"/>
  <c r="F637" i="20"/>
  <c r="H637" i="20" s="1"/>
  <c r="F636" i="20"/>
  <c r="H636" i="20" s="1"/>
  <c r="F635" i="20"/>
  <c r="H635" i="20" s="1"/>
  <c r="F634" i="20"/>
  <c r="H634" i="20" s="1"/>
  <c r="F630" i="20"/>
  <c r="H630" i="20" s="1"/>
  <c r="F629" i="20"/>
  <c r="H629" i="20" s="1"/>
  <c r="F628" i="20"/>
  <c r="H628" i="20" s="1"/>
  <c r="F627" i="20"/>
  <c r="H627" i="20" s="1"/>
  <c r="F619" i="20"/>
  <c r="H619" i="20" s="1"/>
  <c r="F618" i="20"/>
  <c r="H618" i="20" s="1"/>
  <c r="F617" i="20"/>
  <c r="H617" i="20" s="1"/>
  <c r="F613" i="20"/>
  <c r="H613" i="20" s="1"/>
  <c r="F612" i="20"/>
  <c r="H612" i="20" s="1"/>
  <c r="F611" i="20"/>
  <c r="H611" i="20" s="1"/>
  <c r="F607" i="20"/>
  <c r="H607" i="20" s="1"/>
  <c r="F606" i="20"/>
  <c r="H606" i="20" s="1"/>
  <c r="F605" i="20"/>
  <c r="H605" i="20" s="1"/>
  <c r="F601" i="20"/>
  <c r="H601" i="20" s="1"/>
  <c r="F600" i="20"/>
  <c r="H600" i="20" s="1"/>
  <c r="F599" i="20"/>
  <c r="H599" i="20" s="1"/>
  <c r="F595" i="20"/>
  <c r="H595" i="20" s="1"/>
  <c r="F594" i="20"/>
  <c r="H594" i="20" s="1"/>
  <c r="F593" i="20"/>
  <c r="H593" i="20" s="1"/>
  <c r="F589" i="20"/>
  <c r="H589" i="20" s="1"/>
  <c r="F588" i="20"/>
  <c r="H588" i="20" s="1"/>
  <c r="F587" i="20"/>
  <c r="H587" i="20" s="1"/>
  <c r="F583" i="20"/>
  <c r="H583" i="20" s="1"/>
  <c r="F582" i="20"/>
  <c r="H582" i="20" s="1"/>
  <c r="F581" i="20"/>
  <c r="H581" i="20" s="1"/>
  <c r="F577" i="20"/>
  <c r="H577" i="20" s="1"/>
  <c r="F576" i="20"/>
  <c r="H576" i="20" s="1"/>
  <c r="F575" i="20"/>
  <c r="H575" i="20" s="1"/>
  <c r="F571" i="20"/>
  <c r="H571" i="20" s="1"/>
  <c r="F570" i="20"/>
  <c r="H570" i="20" s="1"/>
  <c r="F569" i="20"/>
  <c r="H569" i="20" s="1"/>
  <c r="F565" i="20"/>
  <c r="H565" i="20" s="1"/>
  <c r="F564" i="20"/>
  <c r="H564" i="20" s="1"/>
  <c r="F563" i="20"/>
  <c r="H563" i="20" s="1"/>
  <c r="F559" i="20"/>
  <c r="H559" i="20" s="1"/>
  <c r="F558" i="20"/>
  <c r="H558" i="20" s="1"/>
  <c r="F557" i="20"/>
  <c r="H557" i="20" s="1"/>
  <c r="F553" i="20"/>
  <c r="H553" i="20" s="1"/>
  <c r="F552" i="20"/>
  <c r="H552" i="20" s="1"/>
  <c r="F551" i="20"/>
  <c r="H551" i="20" s="1"/>
  <c r="F547" i="20"/>
  <c r="H547" i="20" s="1"/>
  <c r="F546" i="20"/>
  <c r="H546" i="20" s="1"/>
  <c r="F545" i="20"/>
  <c r="H545" i="20" s="1"/>
  <c r="F544" i="20"/>
  <c r="H544" i="20" s="1"/>
  <c r="F540" i="20"/>
  <c r="H540" i="20" s="1"/>
  <c r="F539" i="20"/>
  <c r="H539" i="20" s="1"/>
  <c r="F538" i="20"/>
  <c r="H538" i="20" s="1"/>
  <c r="F537" i="20"/>
  <c r="H537" i="20" s="1"/>
  <c r="F533" i="20"/>
  <c r="H533" i="20" s="1"/>
  <c r="F532" i="20"/>
  <c r="H532" i="20" s="1"/>
  <c r="F531" i="20"/>
  <c r="H531" i="20" s="1"/>
  <c r="F530" i="20"/>
  <c r="H530" i="20" s="1"/>
  <c r="F526" i="20"/>
  <c r="H526" i="20" s="1"/>
  <c r="F525" i="20"/>
  <c r="H525" i="20" s="1"/>
  <c r="F524" i="20"/>
  <c r="H524" i="20" s="1"/>
  <c r="F523" i="20"/>
  <c r="H523" i="20" s="1"/>
  <c r="F519" i="20"/>
  <c r="H519" i="20" s="1"/>
  <c r="F518" i="20"/>
  <c r="H518" i="20" s="1"/>
  <c r="F517" i="20"/>
  <c r="H517" i="20" s="1"/>
  <c r="F516" i="20"/>
  <c r="H516" i="20" s="1"/>
  <c r="F508" i="20"/>
  <c r="H508" i="20" s="1"/>
  <c r="F507" i="20"/>
  <c r="H507" i="20" s="1"/>
  <c r="F506" i="20"/>
  <c r="H506" i="20" s="1"/>
  <c r="F502" i="20"/>
  <c r="H502" i="20" s="1"/>
  <c r="F501" i="20"/>
  <c r="H501" i="20" s="1"/>
  <c r="F500" i="20"/>
  <c r="H500" i="20" s="1"/>
  <c r="F496" i="20"/>
  <c r="H496" i="20" s="1"/>
  <c r="F495" i="20"/>
  <c r="H495" i="20" s="1"/>
  <c r="F494" i="20"/>
  <c r="H494" i="20" s="1"/>
  <c r="F490" i="20"/>
  <c r="H490" i="20" s="1"/>
  <c r="F489" i="20"/>
  <c r="H489" i="20" s="1"/>
  <c r="F488" i="20"/>
  <c r="H488" i="20" s="1"/>
  <c r="F484" i="20"/>
  <c r="H484" i="20" s="1"/>
  <c r="F483" i="20"/>
  <c r="H483" i="20" s="1"/>
  <c r="F482" i="20"/>
  <c r="H482" i="20" s="1"/>
  <c r="F478" i="20"/>
  <c r="H478" i="20" s="1"/>
  <c r="F477" i="20"/>
  <c r="H477" i="20" s="1"/>
  <c r="F476" i="20"/>
  <c r="H476" i="20" s="1"/>
  <c r="K476" i="20" s="1"/>
  <c r="F472" i="20"/>
  <c r="H472" i="20" s="1"/>
  <c r="F471" i="20"/>
  <c r="H471" i="20" s="1"/>
  <c r="F470" i="20"/>
  <c r="H470" i="20" s="1"/>
  <c r="F466" i="20"/>
  <c r="H466" i="20" s="1"/>
  <c r="F465" i="20"/>
  <c r="H465" i="20" s="1"/>
  <c r="F464" i="20"/>
  <c r="H464" i="20" s="1"/>
  <c r="O477" i="20" l="1"/>
  <c r="K477" i="20"/>
  <c r="M636" i="20"/>
  <c r="K636" i="20"/>
  <c r="M605" i="20"/>
  <c r="K605" i="20"/>
  <c r="M649" i="20"/>
  <c r="K649" i="20"/>
  <c r="M618" i="20"/>
  <c r="K618" i="20"/>
  <c r="M594" i="20"/>
  <c r="K594" i="20"/>
  <c r="M635" i="20"/>
  <c r="K635" i="20"/>
  <c r="M606" i="20"/>
  <c r="K606" i="20"/>
  <c r="M506" i="20"/>
  <c r="K506" i="20"/>
  <c r="M551" i="20"/>
  <c r="K551" i="20"/>
  <c r="K470" i="20"/>
  <c r="M470" i="20"/>
  <c r="M471" i="20"/>
  <c r="K471" i="20"/>
  <c r="M507" i="20"/>
  <c r="K507" i="20"/>
  <c r="K538" i="20"/>
  <c r="M538" i="20"/>
  <c r="M552" i="20"/>
  <c r="K552" i="20"/>
  <c r="K581" i="20"/>
  <c r="M581" i="20"/>
  <c r="M655" i="20"/>
  <c r="K655" i="20"/>
  <c r="O539" i="20"/>
  <c r="M539" i="20"/>
  <c r="K539" i="20"/>
  <c r="M582" i="20"/>
  <c r="K582" i="20"/>
  <c r="M656" i="20"/>
  <c r="K656" i="20"/>
  <c r="M628" i="20"/>
  <c r="K628" i="20"/>
  <c r="M642" i="20"/>
  <c r="K642" i="20"/>
  <c r="O576" i="20"/>
  <c r="M576" i="20"/>
  <c r="K576" i="20"/>
  <c r="K611" i="20"/>
  <c r="M611" i="20"/>
  <c r="M629" i="20"/>
  <c r="K629" i="20"/>
  <c r="M643" i="20"/>
  <c r="K643" i="20"/>
  <c r="M593" i="20"/>
  <c r="K593" i="20"/>
  <c r="O464" i="20"/>
  <c r="M464" i="20"/>
  <c r="K464" i="20"/>
  <c r="M612" i="20"/>
  <c r="K612" i="20"/>
  <c r="M465" i="20"/>
  <c r="K465" i="20"/>
  <c r="M617" i="20"/>
  <c r="K617" i="20"/>
  <c r="M587" i="20"/>
  <c r="K587" i="20"/>
  <c r="O650" i="20"/>
  <c r="M650" i="20"/>
  <c r="K650" i="20"/>
  <c r="M588" i="20"/>
  <c r="K588" i="20"/>
  <c r="M691" i="20"/>
  <c r="K691" i="20"/>
  <c r="M501" i="20"/>
  <c r="K501" i="20"/>
  <c r="M531" i="20"/>
  <c r="K531" i="20"/>
  <c r="M545" i="20"/>
  <c r="K545" i="20"/>
  <c r="M692" i="20"/>
  <c r="K692" i="20"/>
  <c r="O500" i="20"/>
  <c r="M500" i="20"/>
  <c r="K500" i="20"/>
  <c r="M532" i="20"/>
  <c r="K532" i="20"/>
  <c r="M546" i="20"/>
  <c r="K546" i="20"/>
  <c r="M575" i="20"/>
  <c r="K575" i="20"/>
  <c r="M680" i="20"/>
  <c r="K680" i="20"/>
  <c r="K563" i="20"/>
  <c r="M563" i="20"/>
  <c r="M488" i="20"/>
  <c r="K488" i="20"/>
  <c r="M564" i="20"/>
  <c r="K564" i="20"/>
  <c r="M667" i="20"/>
  <c r="K667" i="20"/>
  <c r="K489" i="20"/>
  <c r="M489" i="20"/>
  <c r="M668" i="20"/>
  <c r="K668" i="20"/>
  <c r="M524" i="20"/>
  <c r="K524" i="20"/>
  <c r="M685" i="20"/>
  <c r="K685" i="20"/>
  <c r="M525" i="20"/>
  <c r="K525" i="20"/>
  <c r="K686" i="20"/>
  <c r="M686" i="20"/>
  <c r="O494" i="20"/>
  <c r="K494" i="20"/>
  <c r="M494" i="20"/>
  <c r="M569" i="20"/>
  <c r="K569" i="20"/>
  <c r="M673" i="20"/>
  <c r="K673" i="20"/>
  <c r="M679" i="20"/>
  <c r="K679" i="20"/>
  <c r="O495" i="20"/>
  <c r="M495" i="20"/>
  <c r="K495" i="20"/>
  <c r="M570" i="20"/>
  <c r="K570" i="20"/>
  <c r="O599" i="20"/>
  <c r="M599" i="20"/>
  <c r="K599" i="20"/>
  <c r="M674" i="20"/>
  <c r="K674" i="20"/>
  <c r="M557" i="20"/>
  <c r="K557" i="20"/>
  <c r="M600" i="20"/>
  <c r="K600" i="20"/>
  <c r="M482" i="20"/>
  <c r="K482" i="20"/>
  <c r="K558" i="20"/>
  <c r="M558" i="20"/>
  <c r="O661" i="20"/>
  <c r="M661" i="20"/>
  <c r="K661" i="20"/>
  <c r="M483" i="20"/>
  <c r="K483" i="20"/>
  <c r="K662" i="20"/>
  <c r="M662" i="20"/>
  <c r="M517" i="20"/>
  <c r="K517" i="20"/>
  <c r="M518" i="20"/>
  <c r="K518" i="20"/>
  <c r="M533" i="20"/>
  <c r="K533" i="20"/>
  <c r="M547" i="20"/>
  <c r="K547" i="20"/>
  <c r="M577" i="20"/>
  <c r="K577" i="20"/>
  <c r="K619" i="20"/>
  <c r="M619" i="20"/>
  <c r="O637" i="20"/>
  <c r="K637" i="20"/>
  <c r="M637" i="20"/>
  <c r="M651" i="20"/>
  <c r="K651" i="20"/>
  <c r="K607" i="20"/>
  <c r="M607" i="20"/>
  <c r="M595" i="20"/>
  <c r="K595" i="20"/>
  <c r="K508" i="20"/>
  <c r="M508" i="20"/>
  <c r="M553" i="20"/>
  <c r="K553" i="20"/>
  <c r="M540" i="20"/>
  <c r="K540" i="20"/>
  <c r="K583" i="20"/>
  <c r="M583" i="20"/>
  <c r="M657" i="20"/>
  <c r="K657" i="20"/>
  <c r="M630" i="20"/>
  <c r="K630" i="20"/>
  <c r="M644" i="20"/>
  <c r="K644" i="20"/>
  <c r="M613" i="20"/>
  <c r="K613" i="20"/>
  <c r="O502" i="20"/>
  <c r="K502" i="20"/>
  <c r="M502" i="20"/>
  <c r="K472" i="20"/>
  <c r="M472" i="20"/>
  <c r="M466" i="20"/>
  <c r="K466" i="20"/>
  <c r="M589" i="20"/>
  <c r="K589" i="20"/>
  <c r="M693" i="20"/>
  <c r="K693" i="20"/>
  <c r="M519" i="20"/>
  <c r="K519" i="20"/>
  <c r="M681" i="20"/>
  <c r="K681" i="20"/>
  <c r="M565" i="20"/>
  <c r="K565" i="20"/>
  <c r="K490" i="20"/>
  <c r="M490" i="20"/>
  <c r="M669" i="20"/>
  <c r="K669" i="20"/>
  <c r="O526" i="20"/>
  <c r="K526" i="20"/>
  <c r="M526" i="20"/>
  <c r="M687" i="20"/>
  <c r="K687" i="20"/>
  <c r="O496" i="20"/>
  <c r="M496" i="20"/>
  <c r="K496" i="20"/>
  <c r="M571" i="20"/>
  <c r="K571" i="20"/>
  <c r="O675" i="20"/>
  <c r="M675" i="20"/>
  <c r="K675" i="20"/>
  <c r="M601" i="20"/>
  <c r="K601" i="20"/>
  <c r="M559" i="20"/>
  <c r="K559" i="20"/>
  <c r="M484" i="20"/>
  <c r="K484" i="20"/>
  <c r="K663" i="20"/>
  <c r="M663" i="20"/>
  <c r="O524" i="20"/>
  <c r="O478" i="20"/>
  <c r="M478" i="20"/>
  <c r="O516" i="20"/>
  <c r="M516" i="20"/>
  <c r="K516" i="20"/>
  <c r="M523" i="20"/>
  <c r="K523" i="20"/>
  <c r="K627" i="20"/>
  <c r="M627" i="20"/>
  <c r="O594" i="20"/>
  <c r="O537" i="20"/>
  <c r="K537" i="20"/>
  <c r="M537" i="20"/>
  <c r="M641" i="20"/>
  <c r="K641" i="20"/>
  <c r="M530" i="20"/>
  <c r="K530" i="20"/>
  <c r="K634" i="20"/>
  <c r="M634" i="20"/>
  <c r="M648" i="20"/>
  <c r="K648" i="20"/>
  <c r="M544" i="20"/>
  <c r="K544" i="20"/>
  <c r="O635" i="20"/>
  <c r="O685" i="20"/>
  <c r="O687" i="20"/>
  <c r="O600" i="20"/>
  <c r="O588" i="20"/>
  <c r="O564" i="20"/>
  <c r="O663" i="20"/>
  <c r="O552" i="20"/>
  <c r="O501" i="20"/>
  <c r="O648" i="20"/>
  <c r="O488" i="20"/>
  <c r="O673" i="20"/>
  <c r="O544" i="20"/>
  <c r="M476" i="20"/>
  <c r="K478" i="20"/>
  <c r="O470" i="20"/>
  <c r="O466" i="20"/>
  <c r="O471" i="20"/>
  <c r="O482" i="20"/>
  <c r="O472" i="20"/>
  <c r="O483" i="20"/>
  <c r="O489" i="20"/>
  <c r="O484" i="20"/>
  <c r="O490" i="20"/>
  <c r="O517" i="20"/>
  <c r="O532" i="20"/>
  <c r="O546" i="20"/>
  <c r="O551" i="20"/>
  <c r="O553" i="20"/>
  <c r="O570" i="20"/>
  <c r="O581" i="20"/>
  <c r="O587" i="20"/>
  <c r="O589" i="20"/>
  <c r="O465" i="20"/>
  <c r="O476" i="20"/>
  <c r="O518" i="20"/>
  <c r="O525" i="20"/>
  <c r="O533" i="20"/>
  <c r="O547" i="20"/>
  <c r="O558" i="20"/>
  <c r="O563" i="20"/>
  <c r="O565" i="20"/>
  <c r="O571" i="20"/>
  <c r="O582" i="20"/>
  <c r="O593" i="20"/>
  <c r="M477" i="20"/>
  <c r="O507" i="20"/>
  <c r="O519" i="20"/>
  <c r="O523" i="20"/>
  <c r="O538" i="20"/>
  <c r="O540" i="20"/>
  <c r="O559" i="20"/>
  <c r="O583" i="20"/>
  <c r="O531" i="20"/>
  <c r="O545" i="20"/>
  <c r="O569" i="20"/>
  <c r="O575" i="20"/>
  <c r="O577" i="20"/>
  <c r="O506" i="20"/>
  <c r="O508" i="20"/>
  <c r="O530" i="20"/>
  <c r="O557" i="20"/>
  <c r="O630" i="20"/>
  <c r="O642" i="20"/>
  <c r="O655" i="20"/>
  <c r="O667" i="20"/>
  <c r="O679" i="20"/>
  <c r="O611" i="20"/>
  <c r="O617" i="20"/>
  <c r="O619" i="20"/>
  <c r="O627" i="20"/>
  <c r="O643" i="20"/>
  <c r="O656" i="20"/>
  <c r="O668" i="20"/>
  <c r="O680" i="20"/>
  <c r="O601" i="20"/>
  <c r="O605" i="20"/>
  <c r="O607" i="20"/>
  <c r="O612" i="20"/>
  <c r="O628" i="20"/>
  <c r="O644" i="20"/>
  <c r="O657" i="20"/>
  <c r="O669" i="20"/>
  <c r="O681" i="20"/>
  <c r="O595" i="20"/>
  <c r="O613" i="20"/>
  <c r="O629" i="20"/>
  <c r="O641" i="20"/>
  <c r="O606" i="20"/>
  <c r="O618" i="20"/>
  <c r="O634" i="20"/>
  <c r="O636" i="20"/>
  <c r="O649" i="20"/>
  <c r="O651" i="20"/>
  <c r="O662" i="20"/>
  <c r="O674" i="20"/>
  <c r="O686" i="20"/>
  <c r="O691" i="20"/>
  <c r="O692" i="20"/>
  <c r="O693" i="20"/>
  <c r="H456" i="20"/>
  <c r="H341" i="20"/>
  <c r="H340" i="20"/>
  <c r="H76" i="20"/>
  <c r="H75" i="20"/>
  <c r="O75" i="20" s="1"/>
  <c r="O340" i="20" l="1"/>
  <c r="K340" i="20"/>
  <c r="O456" i="20"/>
  <c r="K456" i="20"/>
  <c r="O76" i="20"/>
  <c r="K76" i="20"/>
  <c r="O341" i="20"/>
  <c r="K341" i="20"/>
  <c r="M456" i="20"/>
  <c r="M340" i="20"/>
  <c r="M341" i="20"/>
  <c r="M76" i="20"/>
  <c r="K75" i="20"/>
  <c r="M75" i="20"/>
  <c r="H72" i="20" l="1"/>
  <c r="H337" i="20"/>
  <c r="H69" i="20"/>
  <c r="K69" i="20" s="1"/>
  <c r="M337" i="20" l="1"/>
  <c r="K337" i="20"/>
  <c r="O72" i="20"/>
  <c r="K72" i="20"/>
  <c r="M72" i="20"/>
  <c r="O337" i="20"/>
  <c r="M69" i="20"/>
  <c r="O69" i="20"/>
  <c r="F85" i="20"/>
  <c r="F453" i="20"/>
  <c r="H453" i="20" s="1"/>
  <c r="H334" i="20"/>
  <c r="H393" i="20"/>
  <c r="H392" i="20"/>
  <c r="H391" i="20"/>
  <c r="H390" i="20"/>
  <c r="H389" i="20"/>
  <c r="H388" i="20"/>
  <c r="H387" i="20"/>
  <c r="H386" i="20"/>
  <c r="H385" i="20"/>
  <c r="H384" i="20"/>
  <c r="H383" i="20"/>
  <c r="H382" i="20"/>
  <c r="H381" i="20"/>
  <c r="H380" i="20"/>
  <c r="H379" i="20"/>
  <c r="H378" i="20"/>
  <c r="H377" i="20"/>
  <c r="H376" i="20"/>
  <c r="H375" i="20"/>
  <c r="H374" i="20"/>
  <c r="H373" i="20"/>
  <c r="H372" i="20"/>
  <c r="H371" i="20"/>
  <c r="H370" i="20"/>
  <c r="H369" i="20"/>
  <c r="H368" i="20"/>
  <c r="H367" i="20"/>
  <c r="H431" i="20"/>
  <c r="H430" i="20"/>
  <c r="H429" i="20"/>
  <c r="H428" i="20"/>
  <c r="H427" i="20"/>
  <c r="H426" i="20"/>
  <c r="H425" i="20"/>
  <c r="H424" i="20"/>
  <c r="H423" i="20"/>
  <c r="H422" i="20"/>
  <c r="H421" i="20"/>
  <c r="H420" i="20"/>
  <c r="H419" i="20"/>
  <c r="H418" i="20"/>
  <c r="H417" i="20"/>
  <c r="H416" i="20"/>
  <c r="H415" i="20"/>
  <c r="H414" i="20"/>
  <c r="H413" i="20"/>
  <c r="H412" i="20"/>
  <c r="H411" i="20"/>
  <c r="H410" i="20"/>
  <c r="H409" i="20"/>
  <c r="H408" i="20"/>
  <c r="H407" i="20"/>
  <c r="H406" i="20"/>
  <c r="H405" i="20"/>
  <c r="H404" i="20"/>
  <c r="H403" i="20"/>
  <c r="H402" i="20"/>
  <c r="H401" i="20"/>
  <c r="H441" i="20"/>
  <c r="H440" i="20"/>
  <c r="H439" i="20"/>
  <c r="H438" i="20"/>
  <c r="H437" i="20"/>
  <c r="H436" i="20"/>
  <c r="H435" i="20"/>
  <c r="H434" i="20"/>
  <c r="H433" i="20"/>
  <c r="H432" i="20"/>
  <c r="H400" i="20"/>
  <c r="H399" i="20"/>
  <c r="H398" i="20"/>
  <c r="H397" i="20"/>
  <c r="H396" i="20"/>
  <c r="H395" i="20"/>
  <c r="H394" i="20"/>
  <c r="H366" i="20"/>
  <c r="H365" i="20"/>
  <c r="H364" i="20"/>
  <c r="F346" i="20"/>
  <c r="H346" i="20" s="1"/>
  <c r="H452" i="20"/>
  <c r="H451" i="20"/>
  <c r="H450" i="20"/>
  <c r="H361" i="20"/>
  <c r="H360" i="20"/>
  <c r="H359" i="20"/>
  <c r="H358" i="20"/>
  <c r="H357" i="20"/>
  <c r="H356" i="20"/>
  <c r="H355" i="20"/>
  <c r="H354" i="20"/>
  <c r="O354" i="20" s="1"/>
  <c r="H353" i="20"/>
  <c r="H352" i="20"/>
  <c r="H351" i="20"/>
  <c r="H350" i="20"/>
  <c r="H349" i="20"/>
  <c r="K349" i="20" s="1"/>
  <c r="H333" i="20"/>
  <c r="H332" i="20"/>
  <c r="H331" i="20"/>
  <c r="H330" i="20"/>
  <c r="H329" i="20"/>
  <c r="H209" i="20"/>
  <c r="H208" i="20"/>
  <c r="H207" i="20"/>
  <c r="H206" i="20"/>
  <c r="H205" i="20"/>
  <c r="H204" i="20"/>
  <c r="H203" i="20"/>
  <c r="H202" i="20"/>
  <c r="H201" i="20"/>
  <c r="H200" i="20"/>
  <c r="H199" i="20"/>
  <c r="H198" i="20"/>
  <c r="H197" i="20"/>
  <c r="H196" i="20"/>
  <c r="H195" i="20"/>
  <c r="H194" i="20"/>
  <c r="H193" i="20"/>
  <c r="H192" i="20"/>
  <c r="H191" i="20"/>
  <c r="H190" i="20"/>
  <c r="H221" i="20"/>
  <c r="H220" i="20"/>
  <c r="H219" i="20"/>
  <c r="H218" i="20"/>
  <c r="H217" i="20"/>
  <c r="H216" i="20"/>
  <c r="H215" i="20"/>
  <c r="H214" i="20"/>
  <c r="H213" i="20"/>
  <c r="H212" i="20"/>
  <c r="H211" i="20"/>
  <c r="H210" i="20"/>
  <c r="H189" i="20"/>
  <c r="H188" i="20"/>
  <c r="H187" i="20"/>
  <c r="H185" i="20"/>
  <c r="H184" i="20"/>
  <c r="H183" i="20"/>
  <c r="H182" i="20"/>
  <c r="H181" i="20"/>
  <c r="H180" i="20"/>
  <c r="H179" i="20"/>
  <c r="H178" i="20"/>
  <c r="H177" i="20"/>
  <c r="H176" i="20"/>
  <c r="H175" i="20"/>
  <c r="H174" i="20"/>
  <c r="H173" i="20"/>
  <c r="H172" i="20"/>
  <c r="H171" i="20"/>
  <c r="H170" i="20"/>
  <c r="H169" i="20"/>
  <c r="H168" i="20"/>
  <c r="H167" i="20"/>
  <c r="H166" i="20"/>
  <c r="H165" i="20"/>
  <c r="H164" i="20"/>
  <c r="H163" i="20"/>
  <c r="H162" i="20"/>
  <c r="H161" i="20"/>
  <c r="H160" i="20"/>
  <c r="H159" i="20"/>
  <c r="H319" i="20"/>
  <c r="H318" i="20"/>
  <c r="H317" i="20"/>
  <c r="H316" i="20"/>
  <c r="H315" i="20"/>
  <c r="H314" i="20"/>
  <c r="H313" i="20"/>
  <c r="H312" i="20"/>
  <c r="H311" i="20"/>
  <c r="H310" i="20"/>
  <c r="H309" i="20"/>
  <c r="H308" i="20"/>
  <c r="H307" i="20"/>
  <c r="H306" i="20"/>
  <c r="H305" i="20"/>
  <c r="H304" i="20"/>
  <c r="H303" i="20"/>
  <c r="H302" i="20"/>
  <c r="H301" i="20"/>
  <c r="H300" i="20"/>
  <c r="H299" i="20"/>
  <c r="H298" i="20"/>
  <c r="H297" i="20"/>
  <c r="H296" i="20"/>
  <c r="H295" i="20"/>
  <c r="H294" i="20"/>
  <c r="H293" i="20"/>
  <c r="H292" i="20"/>
  <c r="H291" i="20"/>
  <c r="H290" i="20"/>
  <c r="H289" i="20"/>
  <c r="H288" i="20"/>
  <c r="H287" i="20"/>
  <c r="H286" i="20"/>
  <c r="H285" i="20"/>
  <c r="H284" i="20"/>
  <c r="H283" i="20"/>
  <c r="H282" i="20"/>
  <c r="H281" i="20"/>
  <c r="H280" i="20"/>
  <c r="H279" i="20"/>
  <c r="H278" i="20"/>
  <c r="H277" i="20"/>
  <c r="H276" i="20"/>
  <c r="H275" i="20"/>
  <c r="H274" i="20"/>
  <c r="H273" i="20"/>
  <c r="H272" i="20"/>
  <c r="H271" i="20"/>
  <c r="H270" i="20"/>
  <c r="H269" i="20"/>
  <c r="H268" i="20"/>
  <c r="H267" i="20"/>
  <c r="H266" i="20"/>
  <c r="H265" i="20"/>
  <c r="H264" i="20"/>
  <c r="H263" i="20"/>
  <c r="H262" i="20"/>
  <c r="H261" i="20"/>
  <c r="H260" i="20"/>
  <c r="H258" i="20"/>
  <c r="H256" i="20"/>
  <c r="H255" i="20"/>
  <c r="H254" i="20"/>
  <c r="H253" i="20"/>
  <c r="H252" i="20"/>
  <c r="H251" i="20"/>
  <c r="H250" i="20"/>
  <c r="H249" i="20"/>
  <c r="H248" i="20"/>
  <c r="H247" i="20"/>
  <c r="H246" i="20"/>
  <c r="H245" i="20"/>
  <c r="H244" i="20"/>
  <c r="H243" i="20"/>
  <c r="H242" i="20"/>
  <c r="H241" i="20"/>
  <c r="H240" i="20"/>
  <c r="H239" i="20"/>
  <c r="H238" i="20"/>
  <c r="H237" i="20"/>
  <c r="H236" i="20"/>
  <c r="H235" i="20"/>
  <c r="H234" i="20"/>
  <c r="M234" i="20" s="1"/>
  <c r="H232" i="20"/>
  <c r="H231" i="20"/>
  <c r="H230" i="20"/>
  <c r="H229" i="20"/>
  <c r="H228" i="20"/>
  <c r="H227" i="20"/>
  <c r="H259" i="20"/>
  <c r="H226" i="20"/>
  <c r="H225" i="20"/>
  <c r="H156" i="20"/>
  <c r="H154" i="20"/>
  <c r="H153" i="20"/>
  <c r="H152" i="20"/>
  <c r="H151" i="20"/>
  <c r="O151" i="20" s="1"/>
  <c r="H149" i="20"/>
  <c r="H148" i="20"/>
  <c r="H147" i="20"/>
  <c r="H146" i="20"/>
  <c r="H145" i="20"/>
  <c r="O451" i="20" l="1"/>
  <c r="M451" i="20"/>
  <c r="K451" i="20"/>
  <c r="O359" i="20"/>
  <c r="K359" i="20"/>
  <c r="M359" i="20"/>
  <c r="O355" i="20"/>
  <c r="M355" i="20"/>
  <c r="K355" i="20"/>
  <c r="O357" i="20"/>
  <c r="K357" i="20"/>
  <c r="M331" i="20"/>
  <c r="K331" i="20"/>
  <c r="O450" i="20"/>
  <c r="K450" i="20"/>
  <c r="M450" i="20"/>
  <c r="K329" i="20"/>
  <c r="M329" i="20"/>
  <c r="O452" i="20"/>
  <c r="M452" i="20"/>
  <c r="K452" i="20"/>
  <c r="O330" i="20"/>
  <c r="K330" i="20"/>
  <c r="M330" i="20"/>
  <c r="O332" i="20"/>
  <c r="K332" i="20"/>
  <c r="M332" i="20"/>
  <c r="O453" i="20"/>
  <c r="K453" i="20"/>
  <c r="M453" i="20"/>
  <c r="O334" i="20"/>
  <c r="K334" i="20"/>
  <c r="M334" i="20"/>
  <c r="O361" i="20"/>
  <c r="K361" i="20"/>
  <c r="M360" i="20"/>
  <c r="K360" i="20"/>
  <c r="O352" i="20"/>
  <c r="K352" i="20"/>
  <c r="O353" i="20"/>
  <c r="K353" i="20"/>
  <c r="O351" i="20"/>
  <c r="K351" i="20"/>
  <c r="O350" i="20"/>
  <c r="K350" i="20"/>
  <c r="O156" i="20"/>
  <c r="K156" i="20"/>
  <c r="M156" i="20"/>
  <c r="O241" i="20"/>
  <c r="M241" i="20"/>
  <c r="K241" i="20"/>
  <c r="O391" i="20"/>
  <c r="K391" i="20"/>
  <c r="M391" i="20"/>
  <c r="O434" i="20"/>
  <c r="M434" i="20"/>
  <c r="K434" i="20"/>
  <c r="M409" i="20"/>
  <c r="K409" i="20"/>
  <c r="M425" i="20"/>
  <c r="K425" i="20"/>
  <c r="O376" i="20"/>
  <c r="M376" i="20"/>
  <c r="K376" i="20"/>
  <c r="O392" i="20"/>
  <c r="M392" i="20"/>
  <c r="K392" i="20"/>
  <c r="O435" i="20"/>
  <c r="M435" i="20"/>
  <c r="K435" i="20"/>
  <c r="O410" i="20"/>
  <c r="K410" i="20"/>
  <c r="M410" i="20"/>
  <c r="O426" i="20"/>
  <c r="M426" i="20"/>
  <c r="K426" i="20"/>
  <c r="O377" i="20"/>
  <c r="M377" i="20"/>
  <c r="K377" i="20"/>
  <c r="O393" i="20"/>
  <c r="M393" i="20"/>
  <c r="K393" i="20"/>
  <c r="O375" i="20"/>
  <c r="K375" i="20"/>
  <c r="M375" i="20"/>
  <c r="O244" i="20"/>
  <c r="K244" i="20"/>
  <c r="M244" i="20"/>
  <c r="O245" i="20"/>
  <c r="K245" i="20"/>
  <c r="M245" i="20"/>
  <c r="M246" i="20"/>
  <c r="K246" i="20"/>
  <c r="O436" i="20"/>
  <c r="K436" i="20"/>
  <c r="M436" i="20"/>
  <c r="O411" i="20"/>
  <c r="K411" i="20"/>
  <c r="M411" i="20"/>
  <c r="O427" i="20"/>
  <c r="M427" i="20"/>
  <c r="K427" i="20"/>
  <c r="M378" i="20"/>
  <c r="K378" i="20"/>
  <c r="O247" i="20"/>
  <c r="M247" i="20"/>
  <c r="K247" i="20"/>
  <c r="O437" i="20"/>
  <c r="M437" i="20"/>
  <c r="K437" i="20"/>
  <c r="K412" i="20"/>
  <c r="M412" i="20"/>
  <c r="K428" i="20"/>
  <c r="M428" i="20"/>
  <c r="O379" i="20"/>
  <c r="M379" i="20"/>
  <c r="K379" i="20"/>
  <c r="M424" i="20"/>
  <c r="K424" i="20"/>
  <c r="O429" i="20"/>
  <c r="K429" i="20"/>
  <c r="M429" i="20"/>
  <c r="O365" i="20"/>
  <c r="K365" i="20"/>
  <c r="M365" i="20"/>
  <c r="O439" i="20"/>
  <c r="K439" i="20"/>
  <c r="M439" i="20"/>
  <c r="O414" i="20"/>
  <c r="M414" i="20"/>
  <c r="K414" i="20"/>
  <c r="O430" i="20"/>
  <c r="K430" i="20"/>
  <c r="M430" i="20"/>
  <c r="O381" i="20"/>
  <c r="K381" i="20"/>
  <c r="M381" i="20"/>
  <c r="M408" i="20"/>
  <c r="K408" i="20"/>
  <c r="O413" i="20"/>
  <c r="K413" i="20"/>
  <c r="M413" i="20"/>
  <c r="M250" i="20"/>
  <c r="K250" i="20"/>
  <c r="O366" i="20"/>
  <c r="M366" i="20"/>
  <c r="K366" i="20"/>
  <c r="O440" i="20"/>
  <c r="M440" i="20"/>
  <c r="K440" i="20"/>
  <c r="O415" i="20"/>
  <c r="M415" i="20"/>
  <c r="K415" i="20"/>
  <c r="O431" i="20"/>
  <c r="M431" i="20"/>
  <c r="K431" i="20"/>
  <c r="O382" i="20"/>
  <c r="K382" i="20"/>
  <c r="M382" i="20"/>
  <c r="O243" i="20"/>
  <c r="K243" i="20"/>
  <c r="M243" i="20"/>
  <c r="O380" i="20"/>
  <c r="M380" i="20"/>
  <c r="K380" i="20"/>
  <c r="M235" i="20"/>
  <c r="K235" i="20"/>
  <c r="O251" i="20"/>
  <c r="M251" i="20"/>
  <c r="K251" i="20"/>
  <c r="O394" i="20"/>
  <c r="K394" i="20"/>
  <c r="M394" i="20"/>
  <c r="O441" i="20"/>
  <c r="M441" i="20"/>
  <c r="K441" i="20"/>
  <c r="M416" i="20"/>
  <c r="K416" i="20"/>
  <c r="O367" i="20"/>
  <c r="M367" i="20"/>
  <c r="K367" i="20"/>
  <c r="O383" i="20"/>
  <c r="M383" i="20"/>
  <c r="K383" i="20"/>
  <c r="O236" i="20"/>
  <c r="M236" i="20"/>
  <c r="K236" i="20"/>
  <c r="O252" i="20"/>
  <c r="M252" i="20"/>
  <c r="K252" i="20"/>
  <c r="K395" i="20"/>
  <c r="M395" i="20"/>
  <c r="O401" i="20"/>
  <c r="K401" i="20"/>
  <c r="M401" i="20"/>
  <c r="M417" i="20"/>
  <c r="K417" i="20"/>
  <c r="O368" i="20"/>
  <c r="K368" i="20"/>
  <c r="M368" i="20"/>
  <c r="O384" i="20"/>
  <c r="M384" i="20"/>
  <c r="K384" i="20"/>
  <c r="O433" i="20"/>
  <c r="M433" i="20"/>
  <c r="K433" i="20"/>
  <c r="M364" i="20"/>
  <c r="K364" i="20"/>
  <c r="O237" i="20"/>
  <c r="M237" i="20"/>
  <c r="K237" i="20"/>
  <c r="O253" i="20"/>
  <c r="M253" i="20"/>
  <c r="K253" i="20"/>
  <c r="M396" i="20"/>
  <c r="K396" i="20"/>
  <c r="O402" i="20"/>
  <c r="K402" i="20"/>
  <c r="M402" i="20"/>
  <c r="O418" i="20"/>
  <c r="K418" i="20"/>
  <c r="M418" i="20"/>
  <c r="O369" i="20"/>
  <c r="M369" i="20"/>
  <c r="K369" i="20"/>
  <c r="O385" i="20"/>
  <c r="K385" i="20"/>
  <c r="M385" i="20"/>
  <c r="O248" i="20"/>
  <c r="K248" i="20"/>
  <c r="M248" i="20"/>
  <c r="O249" i="20"/>
  <c r="K249" i="20"/>
  <c r="M249" i="20"/>
  <c r="M238" i="20"/>
  <c r="K238" i="20"/>
  <c r="K254" i="20"/>
  <c r="M254" i="20"/>
  <c r="O356" i="20"/>
  <c r="K356" i="20"/>
  <c r="M356" i="20"/>
  <c r="O397" i="20"/>
  <c r="K397" i="20"/>
  <c r="M397" i="20"/>
  <c r="O403" i="20"/>
  <c r="M403" i="20"/>
  <c r="K403" i="20"/>
  <c r="O419" i="20"/>
  <c r="M419" i="20"/>
  <c r="K419" i="20"/>
  <c r="M370" i="20"/>
  <c r="K370" i="20"/>
  <c r="M386" i="20"/>
  <c r="K386" i="20"/>
  <c r="M438" i="20"/>
  <c r="K438" i="20"/>
  <c r="M239" i="20"/>
  <c r="K239" i="20"/>
  <c r="O255" i="20"/>
  <c r="M255" i="20"/>
  <c r="K255" i="20"/>
  <c r="O398" i="20"/>
  <c r="M398" i="20"/>
  <c r="K398" i="20"/>
  <c r="M404" i="20"/>
  <c r="K404" i="20"/>
  <c r="O420" i="20"/>
  <c r="M420" i="20"/>
  <c r="K420" i="20"/>
  <c r="O371" i="20"/>
  <c r="M371" i="20"/>
  <c r="K371" i="20"/>
  <c r="O387" i="20"/>
  <c r="M387" i="20"/>
  <c r="K387" i="20"/>
  <c r="O240" i="20"/>
  <c r="K240" i="20"/>
  <c r="M240" i="20"/>
  <c r="O256" i="20"/>
  <c r="K256" i="20"/>
  <c r="M256" i="20"/>
  <c r="O358" i="20"/>
  <c r="M358" i="20"/>
  <c r="K358" i="20"/>
  <c r="M399" i="20"/>
  <c r="K399" i="20"/>
  <c r="M405" i="20"/>
  <c r="K405" i="20"/>
  <c r="M421" i="20"/>
  <c r="K421" i="20"/>
  <c r="O372" i="20"/>
  <c r="K372" i="20"/>
  <c r="M372" i="20"/>
  <c r="O388" i="20"/>
  <c r="K388" i="20"/>
  <c r="M388" i="20"/>
  <c r="K400" i="20"/>
  <c r="M400" i="20"/>
  <c r="O406" i="20"/>
  <c r="M406" i="20"/>
  <c r="K406" i="20"/>
  <c r="O422" i="20"/>
  <c r="M422" i="20"/>
  <c r="K422" i="20"/>
  <c r="O373" i="20"/>
  <c r="M373" i="20"/>
  <c r="K373" i="20"/>
  <c r="O389" i="20"/>
  <c r="M389" i="20"/>
  <c r="K389" i="20"/>
  <c r="K242" i="20"/>
  <c r="M242" i="20"/>
  <c r="O432" i="20"/>
  <c r="M432" i="20"/>
  <c r="K432" i="20"/>
  <c r="O407" i="20"/>
  <c r="K407" i="20"/>
  <c r="M407" i="20"/>
  <c r="O423" i="20"/>
  <c r="K423" i="20"/>
  <c r="M423" i="20"/>
  <c r="M374" i="20"/>
  <c r="K374" i="20"/>
  <c r="M390" i="20"/>
  <c r="K390" i="20"/>
  <c r="M294" i="20"/>
  <c r="K294" i="20"/>
  <c r="M310" i="20"/>
  <c r="K310" i="20"/>
  <c r="O311" i="20"/>
  <c r="M311" i="20"/>
  <c r="K311" i="20"/>
  <c r="M312" i="20"/>
  <c r="K312" i="20"/>
  <c r="M279" i="20"/>
  <c r="K279" i="20"/>
  <c r="M296" i="20"/>
  <c r="K296" i="20"/>
  <c r="O297" i="20"/>
  <c r="M297" i="20"/>
  <c r="K297" i="20"/>
  <c r="M295" i="20"/>
  <c r="K295" i="20"/>
  <c r="M314" i="20"/>
  <c r="K314" i="20"/>
  <c r="M263" i="20"/>
  <c r="K263" i="20"/>
  <c r="M229" i="20"/>
  <c r="K229" i="20"/>
  <c r="M313" i="20"/>
  <c r="K313" i="20"/>
  <c r="M300" i="20"/>
  <c r="K300" i="20"/>
  <c r="M316" i="20"/>
  <c r="K316" i="20"/>
  <c r="O309" i="20"/>
  <c r="K309" i="20"/>
  <c r="M309" i="20"/>
  <c r="M282" i="20"/>
  <c r="K282" i="20"/>
  <c r="M267" i="20"/>
  <c r="K267" i="20"/>
  <c r="M301" i="20"/>
  <c r="K301" i="20"/>
  <c r="K283" i="20"/>
  <c r="M283" i="20"/>
  <c r="K286" i="20"/>
  <c r="M286" i="20"/>
  <c r="K293" i="20"/>
  <c r="M293" i="20"/>
  <c r="K280" i="20"/>
  <c r="M280" i="20"/>
  <c r="M265" i="20"/>
  <c r="K265" i="20"/>
  <c r="M266" i="20"/>
  <c r="K266" i="20"/>
  <c r="O299" i="20"/>
  <c r="M299" i="20"/>
  <c r="K299" i="20"/>
  <c r="K271" i="20"/>
  <c r="M271" i="20"/>
  <c r="M287" i="20"/>
  <c r="K287" i="20"/>
  <c r="O303" i="20"/>
  <c r="M303" i="20"/>
  <c r="K303" i="20"/>
  <c r="O319" i="20"/>
  <c r="M319" i="20"/>
  <c r="K319" i="20"/>
  <c r="O228" i="20"/>
  <c r="M228" i="20"/>
  <c r="K228" i="20"/>
  <c r="M281" i="20"/>
  <c r="K281" i="20"/>
  <c r="O231" i="20"/>
  <c r="M231" i="20"/>
  <c r="K231" i="20"/>
  <c r="O315" i="20"/>
  <c r="M315" i="20"/>
  <c r="K315" i="20"/>
  <c r="M269" i="20"/>
  <c r="K269" i="20"/>
  <c r="M318" i="20"/>
  <c r="K318" i="20"/>
  <c r="K272" i="20"/>
  <c r="M272" i="20"/>
  <c r="K288" i="20"/>
  <c r="M288" i="20"/>
  <c r="M304" i="20"/>
  <c r="K304" i="20"/>
  <c r="K277" i="20"/>
  <c r="M277" i="20"/>
  <c r="K262" i="20"/>
  <c r="M262" i="20"/>
  <c r="M284" i="20"/>
  <c r="K284" i="20"/>
  <c r="K270" i="20"/>
  <c r="M270" i="20"/>
  <c r="K302" i="20"/>
  <c r="M302" i="20"/>
  <c r="K273" i="20"/>
  <c r="M273" i="20"/>
  <c r="O289" i="20"/>
  <c r="M289" i="20"/>
  <c r="K289" i="20"/>
  <c r="K305" i="20"/>
  <c r="M305" i="20"/>
  <c r="O259" i="20"/>
  <c r="M259" i="20"/>
  <c r="K259" i="20"/>
  <c r="K278" i="20"/>
  <c r="M278" i="20"/>
  <c r="M306" i="20"/>
  <c r="K306" i="20"/>
  <c r="K261" i="20"/>
  <c r="M261" i="20"/>
  <c r="O227" i="20"/>
  <c r="M227" i="20"/>
  <c r="K227" i="20"/>
  <c r="M298" i="20"/>
  <c r="K298" i="20"/>
  <c r="M317" i="20"/>
  <c r="K317" i="20"/>
  <c r="M290" i="20"/>
  <c r="K290" i="20"/>
  <c r="M225" i="20"/>
  <c r="K225" i="20"/>
  <c r="O258" i="20"/>
  <c r="M258" i="20"/>
  <c r="K258" i="20"/>
  <c r="M275" i="20"/>
  <c r="K275" i="20"/>
  <c r="M291" i="20"/>
  <c r="K291" i="20"/>
  <c r="O307" i="20"/>
  <c r="K307" i="20"/>
  <c r="M307" i="20"/>
  <c r="K264" i="20"/>
  <c r="M264" i="20"/>
  <c r="M230" i="20"/>
  <c r="K230" i="20"/>
  <c r="O232" i="20"/>
  <c r="K232" i="20"/>
  <c r="M232" i="20"/>
  <c r="M268" i="20"/>
  <c r="K268" i="20"/>
  <c r="K285" i="20"/>
  <c r="M285" i="20"/>
  <c r="M274" i="20"/>
  <c r="K274" i="20"/>
  <c r="M226" i="20"/>
  <c r="K226" i="20"/>
  <c r="K260" i="20"/>
  <c r="M260" i="20"/>
  <c r="M276" i="20"/>
  <c r="K276" i="20"/>
  <c r="K292" i="20"/>
  <c r="M292" i="20"/>
  <c r="K308" i="20"/>
  <c r="M308" i="20"/>
  <c r="O181" i="20"/>
  <c r="M181" i="20"/>
  <c r="K181" i="20"/>
  <c r="O182" i="20"/>
  <c r="M182" i="20"/>
  <c r="K182" i="20"/>
  <c r="O185" i="20"/>
  <c r="K185" i="20"/>
  <c r="M185" i="20"/>
  <c r="K169" i="20"/>
  <c r="M169" i="20"/>
  <c r="O184" i="20"/>
  <c r="K184" i="20"/>
  <c r="M184" i="20"/>
  <c r="O172" i="20"/>
  <c r="M172" i="20"/>
  <c r="K172" i="20"/>
  <c r="M165" i="20"/>
  <c r="K165" i="20"/>
  <c r="O166" i="20"/>
  <c r="M166" i="20"/>
  <c r="K166" i="20"/>
  <c r="O171" i="20"/>
  <c r="K171" i="20"/>
  <c r="M171" i="20"/>
  <c r="O180" i="20"/>
  <c r="K180" i="20"/>
  <c r="M180" i="20"/>
  <c r="O174" i="20"/>
  <c r="M174" i="20"/>
  <c r="K174" i="20"/>
  <c r="O164" i="20"/>
  <c r="K164" i="20"/>
  <c r="M164" i="20"/>
  <c r="O167" i="20"/>
  <c r="K167" i="20"/>
  <c r="M167" i="20"/>
  <c r="O159" i="20"/>
  <c r="K159" i="20"/>
  <c r="M159" i="20"/>
  <c r="O175" i="20"/>
  <c r="K175" i="20"/>
  <c r="M175" i="20"/>
  <c r="O168" i="20"/>
  <c r="K168" i="20"/>
  <c r="M168" i="20"/>
  <c r="O160" i="20"/>
  <c r="K160" i="20"/>
  <c r="M160" i="20"/>
  <c r="O176" i="20"/>
  <c r="K176" i="20"/>
  <c r="M176" i="20"/>
  <c r="K183" i="20"/>
  <c r="M183" i="20"/>
  <c r="M161" i="20"/>
  <c r="K161" i="20"/>
  <c r="O177" i="20"/>
  <c r="K177" i="20"/>
  <c r="M177" i="20"/>
  <c r="M170" i="20"/>
  <c r="K170" i="20"/>
  <c r="M162" i="20"/>
  <c r="K162" i="20"/>
  <c r="O178" i="20"/>
  <c r="M178" i="20"/>
  <c r="K178" i="20"/>
  <c r="K173" i="20"/>
  <c r="M173" i="20"/>
  <c r="O163" i="20"/>
  <c r="M163" i="20"/>
  <c r="K163" i="20"/>
  <c r="M179" i="20"/>
  <c r="K179" i="20"/>
  <c r="M217" i="20"/>
  <c r="K217" i="20"/>
  <c r="O219" i="20"/>
  <c r="K219" i="20"/>
  <c r="M219" i="20"/>
  <c r="O204" i="20"/>
  <c r="M204" i="20"/>
  <c r="K204" i="20"/>
  <c r="O201" i="20"/>
  <c r="M201" i="20"/>
  <c r="K201" i="20"/>
  <c r="M202" i="20"/>
  <c r="K202" i="20"/>
  <c r="O218" i="20"/>
  <c r="M218" i="20"/>
  <c r="K218" i="20"/>
  <c r="M190" i="20"/>
  <c r="K190" i="20"/>
  <c r="O187" i="20"/>
  <c r="K187" i="20"/>
  <c r="M187" i="20"/>
  <c r="O207" i="20"/>
  <c r="M207" i="20"/>
  <c r="K207" i="20"/>
  <c r="M203" i="20"/>
  <c r="K203" i="20"/>
  <c r="K188" i="20"/>
  <c r="M188" i="20"/>
  <c r="O192" i="20"/>
  <c r="K192" i="20"/>
  <c r="M192" i="20"/>
  <c r="O208" i="20"/>
  <c r="M208" i="20"/>
  <c r="K208" i="20"/>
  <c r="O189" i="20"/>
  <c r="M189" i="20"/>
  <c r="K189" i="20"/>
  <c r="O193" i="20"/>
  <c r="K193" i="20"/>
  <c r="M193" i="20"/>
  <c r="O209" i="20"/>
  <c r="K209" i="20"/>
  <c r="M209" i="20"/>
  <c r="O210" i="20"/>
  <c r="K210" i="20"/>
  <c r="M210" i="20"/>
  <c r="O194" i="20"/>
  <c r="K194" i="20"/>
  <c r="M194" i="20"/>
  <c r="O205" i="20"/>
  <c r="K205" i="20"/>
  <c r="M205" i="20"/>
  <c r="M191" i="20"/>
  <c r="K191" i="20"/>
  <c r="O152" i="20"/>
  <c r="K152" i="20"/>
  <c r="M152" i="20"/>
  <c r="O211" i="20"/>
  <c r="M211" i="20"/>
  <c r="K211" i="20"/>
  <c r="K195" i="20"/>
  <c r="M195" i="20"/>
  <c r="M153" i="20"/>
  <c r="K153" i="20"/>
  <c r="O212" i="20"/>
  <c r="M212" i="20"/>
  <c r="K212" i="20"/>
  <c r="O196" i="20"/>
  <c r="M196" i="20"/>
  <c r="K196" i="20"/>
  <c r="K220" i="20"/>
  <c r="M220" i="20"/>
  <c r="O154" i="20"/>
  <c r="M154" i="20"/>
  <c r="K154" i="20"/>
  <c r="O213" i="20"/>
  <c r="M213" i="20"/>
  <c r="K213" i="20"/>
  <c r="O197" i="20"/>
  <c r="M197" i="20"/>
  <c r="K197" i="20"/>
  <c r="O214" i="20"/>
  <c r="K214" i="20"/>
  <c r="M214" i="20"/>
  <c r="O198" i="20"/>
  <c r="M198" i="20"/>
  <c r="K198" i="20"/>
  <c r="O215" i="20"/>
  <c r="M215" i="20"/>
  <c r="K215" i="20"/>
  <c r="M199" i="20"/>
  <c r="K199" i="20"/>
  <c r="O221" i="20"/>
  <c r="K221" i="20"/>
  <c r="M221" i="20"/>
  <c r="K206" i="20"/>
  <c r="M206" i="20"/>
  <c r="M216" i="20"/>
  <c r="K216" i="20"/>
  <c r="O200" i="20"/>
  <c r="M200" i="20"/>
  <c r="K200" i="20"/>
  <c r="O145" i="20"/>
  <c r="M145" i="20"/>
  <c r="K145" i="20"/>
  <c r="O146" i="20"/>
  <c r="M146" i="20"/>
  <c r="K146" i="20"/>
  <c r="O147" i="20"/>
  <c r="M147" i="20"/>
  <c r="K147" i="20"/>
  <c r="K148" i="20"/>
  <c r="M148" i="20"/>
  <c r="M149" i="20"/>
  <c r="K149" i="20"/>
  <c r="O333" i="20"/>
  <c r="M333" i="20"/>
  <c r="K333" i="20"/>
  <c r="M346" i="20"/>
  <c r="K346" i="20"/>
  <c r="O424" i="20"/>
  <c r="O378" i="20"/>
  <c r="O404" i="20"/>
  <c r="O428" i="20"/>
  <c r="O370" i="20"/>
  <c r="O390" i="20"/>
  <c r="O412" i="20"/>
  <c r="O416" i="20"/>
  <c r="O374" i="20"/>
  <c r="O408" i="20"/>
  <c r="O386" i="20"/>
  <c r="O405" i="20"/>
  <c r="O409" i="20"/>
  <c r="O417" i="20"/>
  <c r="O421" i="20"/>
  <c r="O425" i="20"/>
  <c r="O364" i="20"/>
  <c r="O395" i="20"/>
  <c r="O399" i="20"/>
  <c r="O438" i="20"/>
  <c r="O396" i="20"/>
  <c r="O400" i="20"/>
  <c r="M349" i="20"/>
  <c r="M357" i="20"/>
  <c r="O349" i="20"/>
  <c r="K354" i="20"/>
  <c r="O360" i="20"/>
  <c r="M350" i="20"/>
  <c r="M353" i="20"/>
  <c r="M361" i="20"/>
  <c r="O346" i="20"/>
  <c r="M351" i="20"/>
  <c r="M354" i="20"/>
  <c r="M352" i="20"/>
  <c r="O331" i="20"/>
  <c r="O220" i="20"/>
  <c r="O329" i="20"/>
  <c r="O285" i="20"/>
  <c r="O279" i="20"/>
  <c r="O216" i="20"/>
  <c r="O202" i="20"/>
  <c r="O190" i="20"/>
  <c r="O206" i="20"/>
  <c r="O188" i="20"/>
  <c r="O191" i="20"/>
  <c r="O195" i="20"/>
  <c r="O199" i="20"/>
  <c r="O203" i="20"/>
  <c r="O162" i="20"/>
  <c r="O179" i="20"/>
  <c r="O183" i="20"/>
  <c r="O217" i="20"/>
  <c r="O170" i="20"/>
  <c r="O161" i="20"/>
  <c r="O169" i="20"/>
  <c r="O165" i="20"/>
  <c r="O173" i="20"/>
  <c r="O269" i="20"/>
  <c r="O263" i="20"/>
  <c r="O273" i="20"/>
  <c r="O293" i="20"/>
  <c r="O267" i="20"/>
  <c r="O283" i="20"/>
  <c r="O291" i="20"/>
  <c r="O295" i="20"/>
  <c r="O261" i="20"/>
  <c r="O265" i="20"/>
  <c r="O271" i="20"/>
  <c r="O277" i="20"/>
  <c r="O281" i="20"/>
  <c r="O301" i="20"/>
  <c r="O305" i="20"/>
  <c r="O275" i="20"/>
  <c r="O287" i="20"/>
  <c r="O313" i="20"/>
  <c r="O317" i="20"/>
  <c r="O272" i="20"/>
  <c r="O304" i="20"/>
  <c r="O262" i="20"/>
  <c r="O278" i="20"/>
  <c r="O308" i="20"/>
  <c r="O260" i="20"/>
  <c r="O268" i="20"/>
  <c r="O276" i="20"/>
  <c r="O284" i="20"/>
  <c r="O292" i="20"/>
  <c r="O264" i="20"/>
  <c r="O280" i="20"/>
  <c r="O288" i="20"/>
  <c r="O316" i="20"/>
  <c r="O270" i="20"/>
  <c r="O296" i="20"/>
  <c r="O266" i="20"/>
  <c r="O274" i="20"/>
  <c r="O300" i="20"/>
  <c r="O312" i="20"/>
  <c r="O282" i="20"/>
  <c r="O286" i="20"/>
  <c r="O290" i="20"/>
  <c r="O294" i="20"/>
  <c r="O298" i="20"/>
  <c r="O302" i="20"/>
  <c r="O306" i="20"/>
  <c r="O310" i="20"/>
  <c r="O314" i="20"/>
  <c r="O318" i="20"/>
  <c r="O153" i="20"/>
  <c r="O234" i="20"/>
  <c r="O254" i="20"/>
  <c r="O242" i="20"/>
  <c r="O246" i="20"/>
  <c r="O238" i="20"/>
  <c r="O250" i="20"/>
  <c r="O225" i="20"/>
  <c r="O229" i="20"/>
  <c r="O230" i="20"/>
  <c r="O235" i="20"/>
  <c r="O239" i="20"/>
  <c r="K234" i="20"/>
  <c r="O226" i="20"/>
  <c r="M151" i="20"/>
  <c r="O148" i="20"/>
  <c r="O149" i="20"/>
  <c r="K151" i="20"/>
  <c r="H116" i="20" l="1"/>
  <c r="H115" i="20"/>
  <c r="H114" i="20"/>
  <c r="H113" i="20"/>
  <c r="H112" i="20"/>
  <c r="H111" i="20"/>
  <c r="H110" i="20"/>
  <c r="H109" i="20"/>
  <c r="H108" i="20"/>
  <c r="H107" i="20"/>
  <c r="H106" i="20"/>
  <c r="H105" i="20"/>
  <c r="H104" i="20"/>
  <c r="H103" i="20"/>
  <c r="H102" i="20"/>
  <c r="H101" i="20"/>
  <c r="H100" i="20"/>
  <c r="H99" i="20"/>
  <c r="H98" i="20"/>
  <c r="O98" i="20" s="1"/>
  <c r="H97" i="20"/>
  <c r="K97" i="20" s="1"/>
  <c r="H96" i="20"/>
  <c r="H95" i="20"/>
  <c r="O95" i="20" s="1"/>
  <c r="H94" i="20"/>
  <c r="H93" i="20"/>
  <c r="H92" i="20"/>
  <c r="H133" i="20"/>
  <c r="H132" i="20"/>
  <c r="H131" i="20"/>
  <c r="H130" i="20"/>
  <c r="H129" i="20"/>
  <c r="H128" i="20"/>
  <c r="H127" i="20"/>
  <c r="H126" i="20"/>
  <c r="H125" i="20"/>
  <c r="H124" i="20"/>
  <c r="H123" i="20"/>
  <c r="H122" i="20"/>
  <c r="H121" i="20"/>
  <c r="H120" i="20"/>
  <c r="H119" i="20"/>
  <c r="H118" i="20"/>
  <c r="H117" i="20"/>
  <c r="F88" i="20"/>
  <c r="H85" i="20"/>
  <c r="O85" i="20" s="1"/>
  <c r="F80" i="20"/>
  <c r="H80" i="20" s="1"/>
  <c r="F18" i="20"/>
  <c r="H57" i="20"/>
  <c r="O57" i="20" s="1"/>
  <c r="H56" i="20"/>
  <c r="H55" i="20"/>
  <c r="H54" i="20"/>
  <c r="K54" i="20" s="1"/>
  <c r="H53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O112" i="20" l="1"/>
  <c r="K112" i="20"/>
  <c r="M112" i="20"/>
  <c r="O117" i="20"/>
  <c r="K117" i="20"/>
  <c r="M117" i="20"/>
  <c r="M130" i="20"/>
  <c r="K130" i="20"/>
  <c r="O111" i="20"/>
  <c r="K111" i="20"/>
  <c r="M111" i="20"/>
  <c r="O113" i="20"/>
  <c r="K113" i="20"/>
  <c r="M113" i="20"/>
  <c r="K116" i="20"/>
  <c r="M116" i="20"/>
  <c r="K120" i="20"/>
  <c r="M120" i="20"/>
  <c r="M114" i="20"/>
  <c r="K114" i="20"/>
  <c r="O115" i="20"/>
  <c r="K115" i="20"/>
  <c r="M115" i="20"/>
  <c r="M103" i="20"/>
  <c r="K103" i="20"/>
  <c r="M104" i="20"/>
  <c r="K104" i="20"/>
  <c r="K92" i="20"/>
  <c r="M92" i="20"/>
  <c r="M94" i="20"/>
  <c r="K94" i="20"/>
  <c r="M100" i="20"/>
  <c r="K100" i="20"/>
  <c r="O101" i="20"/>
  <c r="K101" i="20"/>
  <c r="M96" i="20"/>
  <c r="K96" i="20"/>
  <c r="O99" i="20"/>
  <c r="K99" i="20"/>
  <c r="O133" i="20"/>
  <c r="K133" i="20"/>
  <c r="M119" i="20"/>
  <c r="K119" i="20"/>
  <c r="O118" i="20"/>
  <c r="K118" i="20"/>
  <c r="O124" i="20"/>
  <c r="K124" i="20"/>
  <c r="O127" i="20"/>
  <c r="K127" i="20"/>
  <c r="M127" i="20"/>
  <c r="O129" i="20"/>
  <c r="K129" i="20"/>
  <c r="M129" i="20"/>
  <c r="O131" i="20"/>
  <c r="K131" i="20"/>
  <c r="M131" i="20"/>
  <c r="O132" i="20"/>
  <c r="K132" i="20"/>
  <c r="M132" i="20"/>
  <c r="K110" i="20"/>
  <c r="M110" i="20"/>
  <c r="O122" i="20"/>
  <c r="K122" i="20"/>
  <c r="M122" i="20"/>
  <c r="O121" i="20"/>
  <c r="K121" i="20"/>
  <c r="M121" i="20"/>
  <c r="M123" i="20"/>
  <c r="K123" i="20"/>
  <c r="O109" i="20"/>
  <c r="M109" i="20"/>
  <c r="K109" i="20"/>
  <c r="O126" i="20"/>
  <c r="K126" i="20"/>
  <c r="M126" i="20"/>
  <c r="O128" i="20"/>
  <c r="M128" i="20"/>
  <c r="K128" i="20"/>
  <c r="O55" i="20"/>
  <c r="K55" i="20"/>
  <c r="M107" i="20"/>
  <c r="K107" i="20"/>
  <c r="O56" i="20"/>
  <c r="K56" i="20"/>
  <c r="O108" i="20"/>
  <c r="K108" i="20"/>
  <c r="O105" i="20"/>
  <c r="K105" i="20"/>
  <c r="O53" i="20"/>
  <c r="K53" i="20"/>
  <c r="O106" i="20"/>
  <c r="K106" i="20"/>
  <c r="O125" i="20"/>
  <c r="K125" i="20"/>
  <c r="O93" i="20"/>
  <c r="K93" i="20"/>
  <c r="O102" i="20"/>
  <c r="K102" i="20"/>
  <c r="O28" i="20"/>
  <c r="M28" i="20"/>
  <c r="K28" i="20"/>
  <c r="K34" i="20"/>
  <c r="M34" i="20"/>
  <c r="O35" i="20"/>
  <c r="M35" i="20"/>
  <c r="K35" i="20"/>
  <c r="O25" i="20"/>
  <c r="M25" i="20"/>
  <c r="K25" i="20"/>
  <c r="M27" i="20"/>
  <c r="K27" i="20"/>
  <c r="K30" i="20"/>
  <c r="M30" i="20"/>
  <c r="O33" i="20"/>
  <c r="M33" i="20"/>
  <c r="K33" i="20"/>
  <c r="O36" i="20"/>
  <c r="M36" i="20"/>
  <c r="K36" i="20"/>
  <c r="O29" i="20"/>
  <c r="M29" i="20"/>
  <c r="K29" i="20"/>
  <c r="M31" i="20"/>
  <c r="K31" i="20"/>
  <c r="O37" i="20"/>
  <c r="K37" i="20"/>
  <c r="M37" i="20"/>
  <c r="M23" i="20"/>
  <c r="K23" i="20"/>
  <c r="O24" i="20"/>
  <c r="K24" i="20"/>
  <c r="M24" i="20"/>
  <c r="O26" i="20"/>
  <c r="K26" i="20"/>
  <c r="M26" i="20"/>
  <c r="O32" i="20"/>
  <c r="M32" i="20"/>
  <c r="K32" i="20"/>
  <c r="K98" i="20"/>
  <c r="O96" i="20"/>
  <c r="O92" i="20"/>
  <c r="O116" i="20"/>
  <c r="M97" i="20"/>
  <c r="O107" i="20"/>
  <c r="O110" i="20"/>
  <c r="O100" i="20"/>
  <c r="O103" i="20"/>
  <c r="O114" i="20"/>
  <c r="M93" i="20"/>
  <c r="O94" i="20"/>
  <c r="K95" i="20"/>
  <c r="O97" i="20"/>
  <c r="M98" i="20"/>
  <c r="M101" i="20"/>
  <c r="O104" i="20"/>
  <c r="M105" i="20"/>
  <c r="M108" i="20"/>
  <c r="M95" i="20"/>
  <c r="M99" i="20"/>
  <c r="M102" i="20"/>
  <c r="M106" i="20"/>
  <c r="O123" i="20"/>
  <c r="M124" i="20"/>
  <c r="O130" i="20"/>
  <c r="O119" i="20"/>
  <c r="O120" i="20"/>
  <c r="M125" i="20"/>
  <c r="M118" i="20"/>
  <c r="M133" i="20"/>
  <c r="M85" i="20"/>
  <c r="K85" i="20"/>
  <c r="O30" i="20"/>
  <c r="M55" i="20"/>
  <c r="M54" i="20"/>
  <c r="O54" i="20"/>
  <c r="M56" i="20"/>
  <c r="K57" i="20"/>
  <c r="M53" i="20"/>
  <c r="M57" i="20"/>
  <c r="O34" i="20"/>
  <c r="O23" i="20"/>
  <c r="O27" i="20"/>
  <c r="O31" i="20"/>
  <c r="H444" i="20" l="1"/>
  <c r="O444" i="20" l="1"/>
  <c r="K444" i="20"/>
  <c r="M444" i="20"/>
  <c r="H449" i="20" l="1"/>
  <c r="H224" i="20"/>
  <c r="O224" i="20" s="1"/>
  <c r="H144" i="20"/>
  <c r="H143" i="20"/>
  <c r="H140" i="20"/>
  <c r="H66" i="20"/>
  <c r="H65" i="20"/>
  <c r="O449" i="20" l="1"/>
  <c r="M449" i="20"/>
  <c r="K449" i="20"/>
  <c r="O65" i="20"/>
  <c r="K65" i="20"/>
  <c r="M65" i="20"/>
  <c r="O66" i="20"/>
  <c r="M66" i="20"/>
  <c r="K66" i="20"/>
  <c r="O140" i="20"/>
  <c r="M140" i="20"/>
  <c r="K140" i="20"/>
  <c r="O143" i="20"/>
  <c r="M143" i="20"/>
  <c r="K143" i="20"/>
  <c r="O144" i="20"/>
  <c r="K144" i="20"/>
  <c r="M144" i="20"/>
  <c r="K224" i="20"/>
  <c r="M224" i="20"/>
  <c r="H446" i="20" l="1"/>
  <c r="H445" i="20"/>
  <c r="H326" i="20"/>
  <c r="H325" i="20"/>
  <c r="H324" i="20"/>
  <c r="H323" i="20"/>
  <c r="H139" i="20"/>
  <c r="O139" i="20" s="1"/>
  <c r="H138" i="20"/>
  <c r="K138" i="20" s="1"/>
  <c r="H137" i="20"/>
  <c r="H136" i="20"/>
  <c r="H135" i="20"/>
  <c r="H134" i="20"/>
  <c r="K134" i="20" s="1"/>
  <c r="H59" i="20"/>
  <c r="H58" i="20"/>
  <c r="O58" i="20" s="1"/>
  <c r="H44" i="20"/>
  <c r="H43" i="20"/>
  <c r="H42" i="20"/>
  <c r="H41" i="20"/>
  <c r="H40" i="20"/>
  <c r="H39" i="20"/>
  <c r="H38" i="20"/>
  <c r="H47" i="20"/>
  <c r="H46" i="20"/>
  <c r="H45" i="20"/>
  <c r="H22" i="20"/>
  <c r="O135" i="20" l="1"/>
  <c r="K135" i="20"/>
  <c r="M135" i="20"/>
  <c r="O137" i="20"/>
  <c r="K137" i="20"/>
  <c r="M137" i="20"/>
  <c r="O136" i="20"/>
  <c r="K136" i="20"/>
  <c r="M136" i="20"/>
  <c r="O59" i="20"/>
  <c r="K59" i="20"/>
  <c r="O325" i="20"/>
  <c r="K325" i="20"/>
  <c r="M325" i="20"/>
  <c r="O446" i="20"/>
  <c r="M446" i="20"/>
  <c r="K446" i="20"/>
  <c r="O324" i="20"/>
  <c r="K324" i="20"/>
  <c r="M324" i="20"/>
  <c r="O326" i="20"/>
  <c r="M326" i="20"/>
  <c r="K326" i="20"/>
  <c r="O445" i="20"/>
  <c r="M445" i="20"/>
  <c r="K445" i="20"/>
  <c r="O22" i="20"/>
  <c r="M22" i="20"/>
  <c r="K22" i="20"/>
  <c r="M45" i="20"/>
  <c r="K45" i="20"/>
  <c r="O46" i="20"/>
  <c r="K46" i="20"/>
  <c r="M46" i="20"/>
  <c r="O47" i="20"/>
  <c r="K47" i="20"/>
  <c r="M47" i="20"/>
  <c r="M38" i="20"/>
  <c r="K38" i="20"/>
  <c r="O39" i="20"/>
  <c r="K39" i="20"/>
  <c r="M39" i="20"/>
  <c r="K41" i="20"/>
  <c r="M41" i="20"/>
  <c r="O42" i="20"/>
  <c r="M42" i="20"/>
  <c r="K42" i="20"/>
  <c r="O43" i="20"/>
  <c r="M43" i="20"/>
  <c r="K43" i="20"/>
  <c r="O40" i="20"/>
  <c r="M40" i="20"/>
  <c r="K40" i="20"/>
  <c r="O44" i="20"/>
  <c r="M44" i="20"/>
  <c r="K44" i="20"/>
  <c r="O323" i="20"/>
  <c r="K323" i="20"/>
  <c r="M323" i="20"/>
  <c r="O134" i="20"/>
  <c r="K139" i="20"/>
  <c r="M139" i="20"/>
  <c r="M138" i="20"/>
  <c r="M134" i="20"/>
  <c r="O138" i="20"/>
  <c r="K58" i="20"/>
  <c r="M59" i="20"/>
  <c r="M58" i="20"/>
  <c r="O41" i="20"/>
  <c r="O38" i="20"/>
  <c r="O45" i="20"/>
  <c r="M80" i="20" l="1"/>
  <c r="O80" i="20" l="1"/>
  <c r="K80" i="20"/>
  <c r="H322" i="20" l="1"/>
  <c r="O49" i="20"/>
  <c r="M49" i="20"/>
  <c r="K49" i="20"/>
  <c r="H52" i="20"/>
  <c r="K52" i="20" s="1"/>
  <c r="H64" i="20"/>
  <c r="H63" i="20"/>
  <c r="O64" i="20" l="1"/>
  <c r="K64" i="20"/>
  <c r="M64" i="20"/>
  <c r="O63" i="20"/>
  <c r="M63" i="20"/>
  <c r="K63" i="20"/>
  <c r="O322" i="20"/>
  <c r="K322" i="20"/>
  <c r="M322" i="20"/>
  <c r="M52" i="20"/>
  <c r="O52" i="20"/>
  <c r="H88" i="20" l="1"/>
  <c r="H91" i="20"/>
  <c r="K91" i="20" s="1"/>
  <c r="O88" i="20" l="1"/>
  <c r="M88" i="20"/>
  <c r="K88" i="20"/>
  <c r="O91" i="20"/>
  <c r="M91" i="20"/>
  <c r="H18" i="20" l="1"/>
  <c r="O18" i="20" s="1"/>
  <c r="H62" i="20"/>
  <c r="H21" i="20"/>
  <c r="M21" i="20" s="1"/>
  <c r="M62" i="20" l="1"/>
  <c r="K62" i="20"/>
  <c r="O62" i="20"/>
  <c r="O21" i="20"/>
  <c r="K21" i="20"/>
  <c r="K18" i="20"/>
  <c r="M18" i="20"/>
  <c r="D7" i="21" l="1"/>
  <c r="H11" i="20"/>
  <c r="H10" i="20"/>
  <c r="O11" i="20" l="1"/>
  <c r="O10" i="20"/>
  <c r="A9" i="20" l="1"/>
  <c r="A10" i="20" l="1"/>
  <c r="A11" i="20" s="1"/>
  <c r="H9" i="20"/>
  <c r="O9" i="20" s="1"/>
  <c r="P7" i="20" s="1"/>
  <c r="A18" i="20" l="1"/>
  <c r="O695" i="20"/>
  <c r="A14" i="21"/>
  <c r="A13" i="21"/>
  <c r="A8" i="21"/>
  <c r="A21" i="20" l="1"/>
  <c r="D6" i="21"/>
  <c r="D9" i="21" s="1"/>
  <c r="D10" i="21" s="1"/>
  <c r="D11" i="21" s="1"/>
  <c r="O696" i="20"/>
  <c r="A22" i="20" l="1"/>
  <c r="O697" i="20"/>
  <c r="P695" i="20" s="1"/>
  <c r="A23" i="20" l="1"/>
  <c r="P696" i="20"/>
  <c r="P697" i="20" s="1"/>
  <c r="A24" i="20" l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9" i="20" s="1"/>
  <c r="A52" i="20" s="1"/>
  <c r="A53" i="20" s="1"/>
  <c r="A54" i="20" s="1"/>
  <c r="A55" i="20" s="1"/>
  <c r="A56" i="20" s="1"/>
  <c r="A57" i="20" s="1"/>
  <c r="A58" i="20" s="1"/>
  <c r="A59" i="20" s="1"/>
  <c r="A62" i="20" s="1"/>
  <c r="A63" i="20" s="1"/>
  <c r="A64" i="20" s="1"/>
  <c r="A65" i="20" s="1"/>
  <c r="A66" i="20" s="1"/>
  <c r="A69" i="20" s="1"/>
  <c r="A72" i="20" s="1"/>
  <c r="A75" i="20" s="1"/>
  <c r="A76" i="20" s="1"/>
  <c r="A80" i="20" s="1"/>
  <c r="A85" i="20" s="1"/>
  <c r="A88" i="20" s="1"/>
  <c r="A91" i="20" s="1"/>
  <c r="A92" i="20" s="1"/>
  <c r="A93" i="20" s="1"/>
  <c r="A94" i="20" s="1"/>
  <c r="A95" i="20" s="1"/>
  <c r="A96" i="20" s="1"/>
  <c r="A97" i="20" s="1"/>
  <c r="A98" i="20" s="1"/>
  <c r="A99" i="20" s="1"/>
  <c r="A100" i="20" s="1"/>
  <c r="A101" i="20" s="1"/>
  <c r="A102" i="20" s="1"/>
  <c r="A103" i="20" s="1"/>
  <c r="A104" i="20" s="1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3" i="20" s="1"/>
  <c r="A144" i="20" s="1"/>
  <c r="A145" i="20" s="1"/>
  <c r="A146" i="20" s="1"/>
  <c r="A147" i="20" s="1"/>
  <c r="A148" i="20" s="1"/>
  <c r="A149" i="20" s="1"/>
  <c r="A151" i="20" s="1"/>
  <c r="A152" i="20" s="1"/>
  <c r="A153" i="20" s="1"/>
  <c r="A154" i="20" s="1"/>
  <c r="A156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4" i="20" s="1"/>
  <c r="A185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4" i="20" s="1"/>
  <c r="A235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8" i="20" s="1"/>
  <c r="A259" i="20" s="1"/>
  <c r="A260" i="20" s="1"/>
  <c r="A261" i="20" s="1"/>
  <c r="A262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2" i="20" s="1"/>
  <c r="A293" i="20" s="1"/>
  <c r="A294" i="20" s="1"/>
  <c r="A295" i="20" s="1"/>
  <c r="A296" i="20" s="1"/>
  <c r="A297" i="20" s="1"/>
  <c r="A298" i="20" s="1"/>
  <c r="A299" i="20" s="1"/>
  <c r="A300" i="20" s="1"/>
  <c r="A301" i="20" s="1"/>
  <c r="A302" i="20" s="1"/>
  <c r="A303" i="20" s="1"/>
  <c r="A304" i="20" s="1"/>
  <c r="A305" i="20" s="1"/>
  <c r="A306" i="20" s="1"/>
  <c r="A307" i="20" s="1"/>
  <c r="A308" i="20" s="1"/>
  <c r="A309" i="20" s="1"/>
  <c r="A310" i="20" s="1"/>
  <c r="A311" i="20" s="1"/>
  <c r="A312" i="20" s="1"/>
  <c r="A313" i="20" s="1"/>
  <c r="A314" i="20" s="1"/>
  <c r="A315" i="20" s="1"/>
  <c r="A316" i="20" s="1"/>
  <c r="A317" i="20" s="1"/>
  <c r="A318" i="20" s="1"/>
  <c r="A319" i="20" s="1"/>
  <c r="A322" i="20" s="1"/>
  <c r="A323" i="20" s="1"/>
  <c r="A324" i="20" s="1"/>
  <c r="A325" i="20" s="1"/>
  <c r="A326" i="20" s="1"/>
  <c r="A329" i="20" s="1"/>
  <c r="A330" i="20" s="1"/>
  <c r="A331" i="20" s="1"/>
  <c r="A332" i="20" s="1"/>
  <c r="A333" i="20" s="1"/>
  <c r="A334" i="20" s="1"/>
  <c r="A337" i="20" s="1"/>
  <c r="A340" i="20" s="1"/>
  <c r="A341" i="20" s="1"/>
  <c r="A346" i="20" s="1"/>
  <c r="A349" i="20" s="1"/>
  <c r="A350" i="20" s="1"/>
  <c r="A351" i="20" s="1"/>
  <c r="A352" i="20" s="1"/>
  <c r="A353" i="20" s="1"/>
  <c r="A354" i="20" s="1"/>
  <c r="A355" i="20" s="1"/>
  <c r="A356" i="20" s="1"/>
  <c r="A357" i="20" s="1"/>
  <c r="A358" i="20" s="1"/>
  <c r="A359" i="20" s="1"/>
  <c r="A360" i="20" s="1"/>
  <c r="A361" i="20" s="1"/>
  <c r="A364" i="20" s="1"/>
  <c r="A365" i="20" s="1"/>
  <c r="A366" i="20" s="1"/>
  <c r="A367" i="20" s="1"/>
  <c r="A368" i="20" s="1"/>
  <c r="A369" i="20" s="1"/>
  <c r="A370" i="20" s="1"/>
  <c r="A371" i="20" s="1"/>
  <c r="A372" i="20" s="1"/>
  <c r="A373" i="20" s="1"/>
  <c r="A374" i="20" s="1"/>
  <c r="A375" i="20" s="1"/>
  <c r="A376" i="20" s="1"/>
  <c r="A377" i="20" s="1"/>
  <c r="A378" i="20" s="1"/>
  <c r="A379" i="20" s="1"/>
  <c r="A380" i="20" s="1"/>
  <c r="A381" i="20" s="1"/>
  <c r="A382" i="20" s="1"/>
  <c r="A383" i="20" s="1"/>
  <c r="A384" i="20" s="1"/>
  <c r="A385" i="20" s="1"/>
  <c r="A386" i="20" s="1"/>
  <c r="A387" i="20" s="1"/>
  <c r="A388" i="20" s="1"/>
  <c r="A389" i="20" s="1"/>
  <c r="A390" i="20" s="1"/>
  <c r="A391" i="20" s="1"/>
  <c r="A392" i="20" s="1"/>
  <c r="A393" i="20" s="1"/>
  <c r="A394" i="20" s="1"/>
  <c r="A395" i="20" s="1"/>
  <c r="A396" i="20" s="1"/>
  <c r="A397" i="20" s="1"/>
  <c r="A398" i="20" s="1"/>
  <c r="A399" i="20" s="1"/>
  <c r="A400" i="20" s="1"/>
  <c r="A401" i="20" s="1"/>
  <c r="A402" i="20" s="1"/>
  <c r="A403" i="20" s="1"/>
  <c r="A404" i="20" s="1"/>
  <c r="A405" i="20" s="1"/>
  <c r="A406" i="20" s="1"/>
  <c r="A407" i="20" s="1"/>
  <c r="A408" i="20" s="1"/>
  <c r="A409" i="20" s="1"/>
  <c r="A410" i="20" s="1"/>
  <c r="A411" i="20" s="1"/>
  <c r="A412" i="20" s="1"/>
  <c r="A413" i="20" s="1"/>
  <c r="A414" i="20" s="1"/>
  <c r="A415" i="20" s="1"/>
  <c r="A416" i="20" s="1"/>
  <c r="A417" i="20" s="1"/>
  <c r="A418" i="20" s="1"/>
  <c r="A419" i="20" s="1"/>
  <c r="A420" i="20" s="1"/>
  <c r="A421" i="20" s="1"/>
  <c r="A422" i="20" s="1"/>
  <c r="A423" i="20" s="1"/>
  <c r="A424" i="20" s="1"/>
  <c r="A425" i="20" s="1"/>
  <c r="A426" i="20" s="1"/>
  <c r="A427" i="20" s="1"/>
  <c r="A428" i="20" s="1"/>
  <c r="A429" i="20" s="1"/>
  <c r="A430" i="20" s="1"/>
  <c r="A431" i="20" s="1"/>
  <c r="A432" i="20" s="1"/>
  <c r="A433" i="20" s="1"/>
  <c r="A434" i="20" s="1"/>
  <c r="A435" i="20" s="1"/>
  <c r="A436" i="20" s="1"/>
  <c r="A437" i="20" s="1"/>
  <c r="A438" i="20" s="1"/>
  <c r="A439" i="20" s="1"/>
  <c r="A440" i="20" s="1"/>
  <c r="A441" i="20" s="1"/>
  <c r="A444" i="20" s="1"/>
  <c r="A445" i="20" s="1"/>
  <c r="A446" i="20" s="1"/>
  <c r="A449" i="20" s="1"/>
  <c r="A450" i="20" s="1"/>
  <c r="A451" i="20" s="1"/>
  <c r="A452" i="20" s="1"/>
  <c r="A453" i="20" s="1"/>
  <c r="A456" i="20" s="1"/>
  <c r="A464" i="20" s="1"/>
  <c r="A465" i="20" s="1"/>
  <c r="A466" i="20" s="1"/>
  <c r="A470" i="20" s="1"/>
  <c r="A471" i="20" s="1"/>
  <c r="A472" i="20" s="1"/>
  <c r="A476" i="20" s="1"/>
  <c r="A477" i="20" s="1"/>
  <c r="A478" i="20" s="1"/>
  <c r="A482" i="20" s="1"/>
  <c r="A483" i="20" s="1"/>
  <c r="A484" i="20" s="1"/>
  <c r="A488" i="20" s="1"/>
  <c r="A489" i="20" s="1"/>
  <c r="A490" i="20" s="1"/>
  <c r="A494" i="20" s="1"/>
  <c r="A495" i="20" s="1"/>
  <c r="A496" i="20" s="1"/>
  <c r="A500" i="20" s="1"/>
  <c r="A501" i="20" s="1"/>
  <c r="A502" i="20" s="1"/>
  <c r="A506" i="20" s="1"/>
  <c r="A507" i="20" s="1"/>
  <c r="A508" i="20" s="1"/>
  <c r="A516" i="20" s="1"/>
  <c r="A517" i="20" s="1"/>
  <c r="A518" i="20" s="1"/>
  <c r="A519" i="20" s="1"/>
  <c r="A523" i="20" s="1"/>
  <c r="A524" i="20" s="1"/>
  <c r="A525" i="20" s="1"/>
  <c r="A526" i="20" s="1"/>
  <c r="A530" i="20" s="1"/>
  <c r="A531" i="20" s="1"/>
  <c r="A532" i="20" s="1"/>
  <c r="A533" i="20" s="1"/>
  <c r="A537" i="20" s="1"/>
  <c r="A538" i="20" s="1"/>
  <c r="A539" i="20" s="1"/>
  <c r="A540" i="20" s="1"/>
  <c r="A544" i="20" s="1"/>
  <c r="A545" i="20" s="1"/>
  <c r="A546" i="20" s="1"/>
  <c r="A547" i="20" s="1"/>
  <c r="A551" i="20" s="1"/>
  <c r="A552" i="20" s="1"/>
  <c r="A553" i="20" s="1"/>
  <c r="A557" i="20" s="1"/>
  <c r="A558" i="20" s="1"/>
  <c r="A559" i="20" s="1"/>
  <c r="A563" i="20" s="1"/>
  <c r="A564" i="20" s="1"/>
  <c r="A565" i="20" s="1"/>
  <c r="A569" i="20" s="1"/>
  <c r="A570" i="20" s="1"/>
  <c r="A571" i="20" s="1"/>
  <c r="A575" i="20" s="1"/>
  <c r="A576" i="20" s="1"/>
  <c r="A577" i="20" s="1"/>
  <c r="A581" i="20" s="1"/>
  <c r="A582" i="20" s="1"/>
  <c r="A583" i="20" s="1"/>
  <c r="A587" i="20" s="1"/>
  <c r="A588" i="20" s="1"/>
  <c r="A589" i="20" s="1"/>
  <c r="A593" i="20" s="1"/>
  <c r="A594" i="20" s="1"/>
  <c r="A595" i="20" s="1"/>
  <c r="A599" i="20" s="1"/>
  <c r="A600" i="20" s="1"/>
  <c r="A601" i="20" s="1"/>
  <c r="A605" i="20" s="1"/>
  <c r="A606" i="20" s="1"/>
  <c r="A607" i="20" s="1"/>
  <c r="A611" i="20" s="1"/>
  <c r="A612" i="20" s="1"/>
  <c r="A613" i="20" s="1"/>
  <c r="A617" i="20" s="1"/>
  <c r="A618" i="20" s="1"/>
  <c r="A619" i="20" s="1"/>
  <c r="A627" i="20" s="1"/>
  <c r="A628" i="20" s="1"/>
  <c r="A629" i="20" s="1"/>
  <c r="A630" i="20" s="1"/>
  <c r="A634" i="20" s="1"/>
  <c r="A635" i="20" s="1"/>
  <c r="A636" i="20" s="1"/>
  <c r="A637" i="20" s="1"/>
  <c r="A641" i="20" s="1"/>
  <c r="A642" i="20" s="1"/>
  <c r="A643" i="20" s="1"/>
  <c r="A644" i="20" s="1"/>
  <c r="A648" i="20" s="1"/>
  <c r="A649" i="20" s="1"/>
  <c r="A650" i="20" s="1"/>
  <c r="A651" i="20" s="1"/>
  <c r="A655" i="20" s="1"/>
  <c r="A656" i="20" s="1"/>
  <c r="A657" i="20" s="1"/>
  <c r="A661" i="20" s="1"/>
  <c r="A662" i="20" s="1"/>
  <c r="A663" i="20" s="1"/>
  <c r="A667" i="20" s="1"/>
  <c r="A668" i="20" s="1"/>
  <c r="A669" i="20" s="1"/>
  <c r="A673" i="20" s="1"/>
  <c r="A674" i="20" s="1"/>
  <c r="A675" i="20" s="1"/>
  <c r="A679" i="20" s="1"/>
  <c r="A680" i="20" s="1"/>
  <c r="A681" i="20" s="1"/>
  <c r="A685" i="20" s="1"/>
  <c r="A686" i="20" s="1"/>
  <c r="A687" i="20" s="1"/>
  <c r="A691" i="20" s="1"/>
  <c r="A692" i="20" s="1"/>
  <c r="A693" i="20" s="1"/>
</calcChain>
</file>

<file path=xl/sharedStrings.xml><?xml version="1.0" encoding="utf-8"?>
<sst xmlns="http://schemas.openxmlformats.org/spreadsheetml/2006/main" count="2105" uniqueCount="466">
  <si>
    <t>DESCRIPTION</t>
  </si>
  <si>
    <t>UNIT COST</t>
  </si>
  <si>
    <t>SUB TOTAL</t>
  </si>
  <si>
    <t>SR #</t>
  </si>
  <si>
    <t>QTY WITH
WASTAGE</t>
  </si>
  <si>
    <t>UNIT OF
MEASURMENT</t>
  </si>
  <si>
    <t>TOTAL ITEM
COST</t>
  </si>
  <si>
    <t>TOTAL TRADE
COST</t>
  </si>
  <si>
    <t>TOTAL BID</t>
  </si>
  <si>
    <t>OVERHEAD &amp; PROFIT (25%)</t>
  </si>
  <si>
    <t>CSI SECT</t>
  </si>
  <si>
    <t>QTY.</t>
  </si>
  <si>
    <t>WASTAGE</t>
  </si>
  <si>
    <t>DIV. 01</t>
  </si>
  <si>
    <t>GENERAL REQUIREMENTS</t>
  </si>
  <si>
    <t>CSI DIV.</t>
  </si>
  <si>
    <t>TOTAL TRADE COST</t>
  </si>
  <si>
    <t>REMARKS</t>
  </si>
  <si>
    <t>DIV.01</t>
  </si>
  <si>
    <t>GENERAL CONDITIONS</t>
  </si>
  <si>
    <t>DIV.06</t>
  </si>
  <si>
    <t>SUBTOTAL</t>
  </si>
  <si>
    <t>OVERHEAD &amp; PROFIT - 25%</t>
  </si>
  <si>
    <t>EXCLUSIONS</t>
  </si>
  <si>
    <t>ALL ITEMS NOT MENTIONED ABOVE ARE EXCLUDED</t>
  </si>
  <si>
    <t>LS</t>
  </si>
  <si>
    <t>LF</t>
  </si>
  <si>
    <t>UNIT LABOR COST</t>
  </si>
  <si>
    <t>TOTAL LABOR COST</t>
  </si>
  <si>
    <t>UNIT MATERIAL COST</t>
  </si>
  <si>
    <t>TOTAL MATERIAL COST</t>
  </si>
  <si>
    <t>DIV. 06</t>
  </si>
  <si>
    <t>WOOD PLASTICS &amp; COMPOSITE</t>
  </si>
  <si>
    <t>EA</t>
  </si>
  <si>
    <t>SHEATHING</t>
  </si>
  <si>
    <t>FRAMING MISC.</t>
  </si>
  <si>
    <t>WOOD PLASTICS &amp; COMPOSITES</t>
  </si>
  <si>
    <t>REFERENCE SHEET</t>
  </si>
  <si>
    <t>DETAIL SHEET</t>
  </si>
  <si>
    <t>Allowances</t>
  </si>
  <si>
    <t>Mobilization</t>
  </si>
  <si>
    <t>WOODEN BEAMS &amp; HEADER</t>
  </si>
  <si>
    <t>FLOOR JOISTS</t>
  </si>
  <si>
    <t>ROOF SHEATHING</t>
  </si>
  <si>
    <t>WOODEN POST</t>
  </si>
  <si>
    <t>UPPER ROOF FRAMING</t>
  </si>
  <si>
    <t>WOODEN POST &amp; BRACING</t>
  </si>
  <si>
    <t>ROOF RAFTER</t>
  </si>
  <si>
    <t>ROOF JOIST</t>
  </si>
  <si>
    <t>LEVEL -1 FRAMING</t>
  </si>
  <si>
    <t>3/4" Thick Tongue &amp; Groove Plywood Sheathing (4'X8') Ea.</t>
  </si>
  <si>
    <t>14" TJI 110 Floor Joist @ 16" O.C. @ 59.51'</t>
  </si>
  <si>
    <t>14" TJI 110 Floor Joist @ 16" O.C. @ 53.98'</t>
  </si>
  <si>
    <t>14" TJI 110 Floor Joist @ 16" O.C. @ 54.83'</t>
  </si>
  <si>
    <t>14" TJI 110 Floor Joist @ 16" O.C. @ 20.74'</t>
  </si>
  <si>
    <t>14" TJI 110 Floor Joist @ 16" O.C. @ 5.57'</t>
  </si>
  <si>
    <t>14" TJI 110 Floor Joist @ 16" O.C. @ 11.19'</t>
  </si>
  <si>
    <t>14" TJI 110 Floor Joist @ 16" O.C. @ 25.97'</t>
  </si>
  <si>
    <t>14" TJI 110 Floor Joist @ 16" O.C. @ 20.42'</t>
  </si>
  <si>
    <t>14" TJI 110 Floor Joist @ 16" O.C. @ 13.55'</t>
  </si>
  <si>
    <t>14" TJI 110 Floor Joist @ 16" O.C. @ 14.98'</t>
  </si>
  <si>
    <t>14" TJI 110 Floor Joist @ 16" O.C. @ 14.97'</t>
  </si>
  <si>
    <t>14" TJI 110 Floor Joist @ 16" O.C. @ 14.96'</t>
  </si>
  <si>
    <t>14" TJI 110 Floor Joist @ 16" O.C. @ 22.31'</t>
  </si>
  <si>
    <t>14" TJI 110 Floor Joist @ 16" O.C. @ 22.32'</t>
  </si>
  <si>
    <t>14" TJI 110 Floor Joist @ 16" O.C. @ 22.33'</t>
  </si>
  <si>
    <t>14" TJI 110 Floor Joist @ 16" O.C. @ 22.34'</t>
  </si>
  <si>
    <t>14" TJI 110 Floor Joist @ 16" O.C. @ 22.35'</t>
  </si>
  <si>
    <t>14" TJI 110 Floor Joist @ 16" O.C. @ 22.36'</t>
  </si>
  <si>
    <t>14" TJI 110 Floor Joist @ 16" O.C. @ 22.37'</t>
  </si>
  <si>
    <t>14" TJI 110 Floor Joist @ 16" O.C. @ 22.38'</t>
  </si>
  <si>
    <t>14" TJI 110 Floor Joist @ 16" O.C. @ 22.39'</t>
  </si>
  <si>
    <t>14" TJI 110 Floor Joist @ 16" O.C. @ 22.4'</t>
  </si>
  <si>
    <t>14" TJI 110 Floor Joist @ 16" O.C. @ 22.41'</t>
  </si>
  <si>
    <t>14" TJI 110 Floor Joist @ 16" O.C. @ 22.42'</t>
  </si>
  <si>
    <t>14" TJI 110 Floor Joist @ 16" O.C. @ 18.96'</t>
  </si>
  <si>
    <t>14" TJI 110 Floor Joist @ 16" O.C. @ 18.97'</t>
  </si>
  <si>
    <t>14" TJI 110 Floor Joist @ 16" O.C. @ 18.98'</t>
  </si>
  <si>
    <t>(6"X6") Wooden Header - 3'</t>
  </si>
  <si>
    <t>5-1/4"X14" LVL - 15'</t>
  </si>
  <si>
    <t>5-1/4"X14" LVL - 4'</t>
  </si>
  <si>
    <t>5-1/4"X14" LVL - 6'</t>
  </si>
  <si>
    <t>5-1/4"X14" LVL - 5'</t>
  </si>
  <si>
    <t>3-1/2"X14" LVL - 12'</t>
  </si>
  <si>
    <t>3-1/2"X11-7/8" LVL - 13'</t>
  </si>
  <si>
    <t>5-1/4"X14" LVL - 13'</t>
  </si>
  <si>
    <t>HDU4</t>
  </si>
  <si>
    <t>HDU5</t>
  </si>
  <si>
    <t>HDU8</t>
  </si>
  <si>
    <t>CMST14</t>
  </si>
  <si>
    <t>HDU 11</t>
  </si>
  <si>
    <t>LEVEL-2 / LOWER ROOF FRAMING</t>
  </si>
  <si>
    <t>FLOOR SHEATHING</t>
  </si>
  <si>
    <t>5/8" Thick Plywood Sheathing (4'X8') Ea.</t>
  </si>
  <si>
    <t>(6"x6") Wooden Header - 3'</t>
  </si>
  <si>
    <t>(6"x8") Wooden Header - 3'</t>
  </si>
  <si>
    <t>(6"x6") Wooden Header - 4'</t>
  </si>
  <si>
    <t>(6"x8") Wooden Header - 7'</t>
  </si>
  <si>
    <t>(4"x12") Wooden Beam - 18'</t>
  </si>
  <si>
    <t>(4"x8") Wooden Header - 14'</t>
  </si>
  <si>
    <t>(4"x8") Wooden Beam - 17'</t>
  </si>
  <si>
    <t>(4"x12") Wooden Beam - 16'</t>
  </si>
  <si>
    <t>(4"x8") Wooden Beam - 14'</t>
  </si>
  <si>
    <t>(4"x8") Wooden Beam - 6'</t>
  </si>
  <si>
    <t>(4"x8") Wooden Beam - 5'</t>
  </si>
  <si>
    <t>(4"x12") Wooden Beam - 6'</t>
  </si>
  <si>
    <t>3-1/2"X9-1/2" LVL - 8'</t>
  </si>
  <si>
    <t>3-1/2"X7-1/4" LVL - 15'</t>
  </si>
  <si>
    <t>5-1/4"X14" LVL - 17'</t>
  </si>
  <si>
    <t>5-1/4"X14" PSL - 12'</t>
  </si>
  <si>
    <t>5-1/4"X14" LVL - 8'</t>
  </si>
  <si>
    <t>3-1/2"X14" LVL - 11'</t>
  </si>
  <si>
    <t>3-1/2"X14" LVL - 14'</t>
  </si>
  <si>
    <t>5-1/4"X9-1/2" LVL - 13'</t>
  </si>
  <si>
    <t>3-1/2"X16" LVL - 20'</t>
  </si>
  <si>
    <t>5-1/4"X7-1/4" LVL - 19'</t>
  </si>
  <si>
    <t>3-1/2"X7-1/4" LVL - 16'</t>
  </si>
  <si>
    <t>3-1/2"X7-1/4" LVL - 11'</t>
  </si>
  <si>
    <t>5-1/4"X9-1/2" LVL - 15'</t>
  </si>
  <si>
    <t>3-1/2"X11-7/8" LVL - 9'</t>
  </si>
  <si>
    <t>3-1/2"X11-7/8" LVL - 7'</t>
  </si>
  <si>
    <t>3-1/2"X7-1/4" LVL - 10'</t>
  </si>
  <si>
    <t>3-1/2"X14" LVL - 10'</t>
  </si>
  <si>
    <t>3-1/2"X14" LVL - 8'</t>
  </si>
  <si>
    <t>3-1/2"X11-7/8" LVL - 19'</t>
  </si>
  <si>
    <t>5-1/4"X14" LVL - 14'</t>
  </si>
  <si>
    <t>3-1/2"X14" LVL - 4'</t>
  </si>
  <si>
    <t>3-1/2"X14" LVL - 13'</t>
  </si>
  <si>
    <t>3-1/2"X14" LVL - 5'</t>
  </si>
  <si>
    <t>5-1/4"X24" PSL - 7'</t>
  </si>
  <si>
    <t>3-1/2"X14" LVL - 7'</t>
  </si>
  <si>
    <t>3-1/2"X11-7/8" LVL - 10'</t>
  </si>
  <si>
    <t>5-1/4"X11-7/8" LVL Ridge - 13'</t>
  </si>
  <si>
    <t>5-1/4"X11-7/8" LVL Ridge - 17'</t>
  </si>
  <si>
    <t>5-1/4"X7-1/4" Struct Fascia - 10'</t>
  </si>
  <si>
    <t>(4"X8") Struct Fascia - 14'</t>
  </si>
  <si>
    <t>1-3/4"X7-1/4" LVL Struct Fascia - 11'</t>
  </si>
  <si>
    <t>1-3/4"X7-1/4" LVL Struct Fascia - 9'</t>
  </si>
  <si>
    <t>FLOOR JOIST</t>
  </si>
  <si>
    <t>14" TJI 110 Floor Joist @ 16" O.C. @ 8.28'</t>
  </si>
  <si>
    <t>14" TJI 110 Floor Joist @ 16" O.C. @ 7.52'</t>
  </si>
  <si>
    <t>14" TJI 110 Floor Joist @ 16" O.C. @ 33.68'</t>
  </si>
  <si>
    <t>14" TJI 110 Floor Joist @ 16" O.C. @ 26.72'</t>
  </si>
  <si>
    <t>14" TJI 110 Floor Joist @ 16" O.C. @ 33.66'</t>
  </si>
  <si>
    <t>14" TJI 110 Floor Joist @ 16" O.C. @ 29.71'</t>
  </si>
  <si>
    <t>14" TJI 110 Floor Joist @ 16" O.C. @ 7.59'</t>
  </si>
  <si>
    <t>11-7/8" TJI 210 Floor Joist @ 16" O.C. @ 8.34'</t>
  </si>
  <si>
    <t>11-7/8" TJI 210 Floor Joist @ 16" O.C. @ 8.38'</t>
  </si>
  <si>
    <t>11-7/8" TJI 210 Floor Joist @ 16" O.C. @ 8.42'</t>
  </si>
  <si>
    <t>11-7/8" TJI 210 Floor Joist @ 16" O.C. @ 8.31'</t>
  </si>
  <si>
    <t>3-1/2 Floor Joist LVL w/ BN @ 11'</t>
  </si>
  <si>
    <t>(6"x6") Wooden Post - 10' High</t>
  </si>
  <si>
    <t>(2"x6") Wooden Post- 10' High</t>
  </si>
  <si>
    <t>(4"x6") Wooden Post- 10' High</t>
  </si>
  <si>
    <t>(6"x8") Wooden Post- 10' High</t>
  </si>
  <si>
    <t>(6"x10") Wooden Post- 10' High</t>
  </si>
  <si>
    <t>(2"X8") DF#2 Roof Rafters @ 16" O.C. @ 20.61'</t>
  </si>
  <si>
    <t>(2"X8") DF#2 Roof Rafters @ 16" O.C. @ 16.74'</t>
  </si>
  <si>
    <t>(2"X8") DF#2 Roof Rafters @ 16" O.C. @ 16.67'</t>
  </si>
  <si>
    <t>(2"X8") DF#2 Roof Rafters @ 16" O.C. @ 16.61'</t>
  </si>
  <si>
    <t>(2"X8") DF#2 Roof Rafters @ 16" O.C. @ 20.63'</t>
  </si>
  <si>
    <t>(2"X8") DF#2 Roof Rafters @ 16" O.C. @ 20.64'</t>
  </si>
  <si>
    <t>(2"X8") DF#2 Roof Rafters @ 16" O.C. @ 20.65'</t>
  </si>
  <si>
    <t>(2"X8") DF#2 Roof Rafters @ 16" O.C. @ 20.66'</t>
  </si>
  <si>
    <t>(2"X12") DF#2 Roof Rafters @ 16" O.C. @ 28.95'</t>
  </si>
  <si>
    <t>(2"X12") DF#2 Roof Rafters @ 16" O.C. @ 19.54'</t>
  </si>
  <si>
    <t>(2"X12") DF#2 Roof Rafters @ 16" O.C. @ 6.99'</t>
  </si>
  <si>
    <t>(2"X12") DF#2 Roof Rafters @ 16" O.C. @ 7.83'</t>
  </si>
  <si>
    <t>(2"X12") DF#2 Roof Rafters @ 16" O.C. @ 8.67'</t>
  </si>
  <si>
    <t>(2"X12") DF#2 Roof Rafters @ 16" O.C. @ 6.14'</t>
  </si>
  <si>
    <t>(2"X12") DF#2 Roof Rafters @ 16" O.C. @ 5.3'</t>
  </si>
  <si>
    <t>(2"X12") DF#2 Roof Rafters @ 16" O.C. @ 4.46'</t>
  </si>
  <si>
    <t>(2"X12") DF#2 Roof Rafters @ 16" O.C. @ 3.62'</t>
  </si>
  <si>
    <t>(2"X12") DF#2 Roof Rafters @ 16" O.C. @ 2.77'</t>
  </si>
  <si>
    <t>(2"X12") DF#2 Roof Rafters @ 16" O.C. @ 22.89'</t>
  </si>
  <si>
    <t>(2"X12") DF#2 Roof Rafters @ 16" O.C. @ 22.85'</t>
  </si>
  <si>
    <t>(2"X12") DF#2 Roof Rafters @ 16" O.C. @ 22.81'</t>
  </si>
  <si>
    <t>(2"X12") DF#2 Roof Rafters @ 16" O.C. @ 22.78'</t>
  </si>
  <si>
    <t>(2"X12") DF#2 Roof Rafters @ 16" O.C. @ 22.74'</t>
  </si>
  <si>
    <t>(2"X12") DF#2 Roof Rafters @ 16" O.C. @ 22.7'</t>
  </si>
  <si>
    <t>(2"X12") DF#2 Roof Rafters @ 16" O.C. @ 22.93'</t>
  </si>
  <si>
    <t>(2"X12") DF#2 Roof Rafters @ 16" O.C. @ 22.97'</t>
  </si>
  <si>
    <t>(2"X12") DF#2 Roof Rafters @ 16" O.C. @ 23.01'</t>
  </si>
  <si>
    <t>(2"X12") DF#2 Roof Rafters @ 16" O.C. @ 26.06'</t>
  </si>
  <si>
    <t>(2"X12") DF#2 Roof Rafters @ 16" O.C. @ 20.33'</t>
  </si>
  <si>
    <t>(2"X12") DF#2 Roof Rafters @ 16" O.C. @ 12.47'</t>
  </si>
  <si>
    <t>(2"X12") DF#2 Roof Rafters @ 16" O.C. @ 4.61'</t>
  </si>
  <si>
    <t>(2"X8") DF#1 Roof Rafters @ 12" O.C. @ 3.86'</t>
  </si>
  <si>
    <t>(2"X8") DF#1 Roof Rafters @ 12" O.C. @ 2.05'</t>
  </si>
  <si>
    <t>(2"X8") DF#1 Roof Rafters @ 12" O.C. @ 2.04'</t>
  </si>
  <si>
    <t>(2"X8") DF#1 Roof Rafters @ 12" O.C. @ 9.08'</t>
  </si>
  <si>
    <t>(2"X8") DF#1 Roof Rafters @ 12" O.C. @ 9.09'</t>
  </si>
  <si>
    <t>(2"X8") DF#1 Roof Rafters @ 12" O.C. @ 9.1'</t>
  </si>
  <si>
    <t>(2"X8") DF#1 Roof Rafters @ 12" O.C. @ 6.85'</t>
  </si>
  <si>
    <t>(2"X8") DF#1 Roof Rafters @ 12" O.C. @ 7.1'</t>
  </si>
  <si>
    <t>(2"X8") DF#1 Roof Rafters @ 12" O.C. @ 7.36'</t>
  </si>
  <si>
    <t>(2"X8") DF#1 Roof Rafters @ 12" O.C. @ 7.61'</t>
  </si>
  <si>
    <t>(2"X8") DF#1 Roof Rafters @ 12" O.C. @ 7.86'</t>
  </si>
  <si>
    <t>(2"X8") DF#1 Roof Rafters @ 12" O.C. @ 8.12'</t>
  </si>
  <si>
    <t>(2"X8") DF#1 Roof Rafters @ 12" O.C. @ 8.37'</t>
  </si>
  <si>
    <t>(2"X8") DF#1 Roof Rafters @ 12" O.C. @ 8.63'</t>
  </si>
  <si>
    <t>(2"X8") DF#1 Roof Rafters @ 12" O.C. @ 8.89'</t>
  </si>
  <si>
    <t>(2"X8") DF#1 Roof Rafters @ 12" O.C. @ 6.59'</t>
  </si>
  <si>
    <t>(2"X8") DF#1 Roof Rafters @ 12" O.C. @ 6.34'</t>
  </si>
  <si>
    <t>(2"X8") DF#1 Roof Rafters @ 12" O.C. @ 6.09'</t>
  </si>
  <si>
    <t>(2"X8") DF#1 Roof Rafters @ 12" O.C. @ 5.83'</t>
  </si>
  <si>
    <t>(2"X8") DF#1 Roof Rafters @ 12" O.C. @ 5.58'</t>
  </si>
  <si>
    <t>(2"X8") DF#1 Roof Rafters @ 12" O.C. @ 5.32'</t>
  </si>
  <si>
    <t>(2"X8") DF#1 Roof Rafters @ 12" O.C. @ 5.07'</t>
  </si>
  <si>
    <t>(2"X8") DF#1 Roof Rafters @ 12" O.C. @ 4.81'</t>
  </si>
  <si>
    <t>(2"X8") DF#1 Roof Rafters @ 12" O.C. @ 4.56'</t>
  </si>
  <si>
    <t>(2"X8") DF#1 Roof Rafters @ 12" O.C. @ 4.31'</t>
  </si>
  <si>
    <t>(2"X8") DF#1 Roof Rafters @ 12" O.C. @ 4.05'</t>
  </si>
  <si>
    <t>(2"X8") DF#1 Roof Rafters @ 12" O.C. @ 9.22'</t>
  </si>
  <si>
    <t>(2"X8") DF#1 Roof Rafters @ 12" O.C. @ 9.2'</t>
  </si>
  <si>
    <t>(2"X8") DF#1 Roof Rafters @ 12" O.C. @ 9.18'</t>
  </si>
  <si>
    <t>(2"X8") DF#1 Roof Rafters @ 12" O.C. @ 7.21'</t>
  </si>
  <si>
    <t>(2"X8") DF#1 Roof Rafters @ 12" O.C. @ 3.45'</t>
  </si>
  <si>
    <t>(2"X8") DF#1 Roof Rafters @ 12" O.C. @ 9.23'</t>
  </si>
  <si>
    <t>(2"X8") DF#1 Roof Rafters @ 12" O.C. @ 9.25'</t>
  </si>
  <si>
    <t>(2"X8") DF#1 Roof Rafters @ 12" O.C. @ 9.27'</t>
  </si>
  <si>
    <t>(2"X8") DF#1 Roof Rafters @ 12" O.C. @ 9.29'</t>
  </si>
  <si>
    <t>(2"X8") DF#1 Roof Rafters @ 12" O.C. @ 9.31'</t>
  </si>
  <si>
    <t>(2"X8") DF#1 Roof Rafters @ 12" O.C. @ 9.32'</t>
  </si>
  <si>
    <t>(2"X8") DF#1 Roof Rafters @ 12" O.C. @ 9.34'</t>
  </si>
  <si>
    <t>(2"X8") DF#1 Roof Rafters @ 12" O.C. @ 9.36'</t>
  </si>
  <si>
    <t>(2"X8") DF#1 Roof Rafters @ 12" O.C. @ 9.38'</t>
  </si>
  <si>
    <t>(2"X8") DF#1 Roof Rafters @ 12" O.C. @ 9.4'</t>
  </si>
  <si>
    <t>(2"X8") DF#1 Roof Rafters @ 12" O.C. @ 6.21'</t>
  </si>
  <si>
    <t>(2"X8") DF#1 Roof Rafters @ 12" O.C. @ 5.94'</t>
  </si>
  <si>
    <t>(2"X8") DF#1 Roof Rafters @ 12" O.C. @ 5.67'</t>
  </si>
  <si>
    <t>(2"X8") DF#1 Roof Rafters @ 12" O.C. @ 5.4'</t>
  </si>
  <si>
    <t>(2"X8") DF#1 Roof Rafters @ 12" O.C. @ 5.13'</t>
  </si>
  <si>
    <t>(2"X8") DF#1 Roof Rafters @ 12" O.C. @ 4.86'</t>
  </si>
  <si>
    <t>(2"X8") DF#1 Roof Rafters @ 12" O.C. @ 4.59'</t>
  </si>
  <si>
    <t>(2"X8") DF#1 Roof Rafters @ 12" O.C. @ 4.04'</t>
  </si>
  <si>
    <t>(2"X8") DF#1 Roof Rafters @ 12" O.C. @ 3.77'</t>
  </si>
  <si>
    <t>(2"X8") DF#1 Roof Rafters @ 12" O.C. @ 3.5'</t>
  </si>
  <si>
    <t>(2"X8") DF#1 Roof Rafters @ 12" O.C. @ 3.23'</t>
  </si>
  <si>
    <t>(2"X8") DF#1 Roof Rafters @ 12" O.C. @ 2.96'</t>
  </si>
  <si>
    <t>(2"X8") DF#1 Roof Rafters @ 12" O.C. @ 2.69'</t>
  </si>
  <si>
    <t>(2"X8") DF#1 Roof Rafters @ 12" O.C. @ 2.42'</t>
  </si>
  <si>
    <t>(2"X8") DF#1 Roof Rafters @ 12" O.C. @ 2.15'</t>
  </si>
  <si>
    <t>(2"X8") DF#1 Roof Rafters @ 12" O.C. @ 1.88'</t>
  </si>
  <si>
    <t>(2"X8") DF#1 Roof Rafters @ 12" O.C. @ 6.48'</t>
  </si>
  <si>
    <t>(2"X8") DF#1 Roof Rafters @ 12" O.C. @ 6.75'</t>
  </si>
  <si>
    <t>(2"X8") DF#1 Roof Rafters @ 12" O.C. @ 7.03'</t>
  </si>
  <si>
    <t>(2"X8") DF#1 Roof Rafters @ 12" O.C. @ 7.3'</t>
  </si>
  <si>
    <t>(2"X8") DF#1 Roof Rafters @ 12" O.C. @ 7.57'</t>
  </si>
  <si>
    <t>11-7/8" TJI 210 Roof Joist @ 16" O.C. @ 4.87'</t>
  </si>
  <si>
    <t>11-7/8" TJI 210 Roof Joist @ 16" O.C. @ 4.88'</t>
  </si>
  <si>
    <t>11-7/8" TJI 210 Roof Joist @ 16" O.C. @ 4.86'</t>
  </si>
  <si>
    <t>11-7/8" TJI 210 Roof Joist @ 16" O.C. @ 5.4'</t>
  </si>
  <si>
    <t>11-7/8" TJI 210 Roof Joist @ 16" O.C. @ 3.55'</t>
  </si>
  <si>
    <t>11-7/8" TJI 210 Roof Joist @ 16" O.C. @ 3.53'</t>
  </si>
  <si>
    <t>11-7/8" TJI 210 Roof Joist @ 16" O.C. @ 3.52'</t>
  </si>
  <si>
    <t>11-7/8" TJI 210 Roof Joist @ 16" O.C. @ 3.51'</t>
  </si>
  <si>
    <t>11-7/8" TJI 210 Roof Joist @ 16" O.C. @ 3.5'</t>
  </si>
  <si>
    <t>11-7/8" TJI 210 Roof Joist @ 16" O.C. @ 3.49'</t>
  </si>
  <si>
    <t>11-7/8" TJI 210 Roof Joist @ 16" O.C. @ 3.47'</t>
  </si>
  <si>
    <t>11-7/8" TJI 210 Roof Joist @ 16" O.C. @ 3.46'</t>
  </si>
  <si>
    <t>11-7/8" TJI 210 Roof Joist @ 16" O.C. @ 3.45'</t>
  </si>
  <si>
    <t>11-7/8" TJI 210 Roof Joist @ 16" O.C. @ 3.44'</t>
  </si>
  <si>
    <t>11-7/8" TJI 210 Roof Joist @ 16" O.C. @ 3.42'</t>
  </si>
  <si>
    <t>11-7/8" TJI 210 Roof Joist @ 16" O.C. @ 3.41'</t>
  </si>
  <si>
    <t>11-7/8" TJI 210 Roof Joist @ 16" O.C. @ 3.56'</t>
  </si>
  <si>
    <t>11-7/8" TJI 210 Roof Joist @ 16" O.C. @ 3.57'</t>
  </si>
  <si>
    <t>11-7/8" TJI 210 Roof Joist @ 16" O.C. @ 3.58'</t>
  </si>
  <si>
    <t>11-7/8" TJI 210 Roof Joist @ 16" O.C. @ 3.6'</t>
  </si>
  <si>
    <t>11-7/8" TJI 210 Roof Joist @ 16" O.C. @ 3.61'</t>
  </si>
  <si>
    <t>11-7/8" TJI 210 Roof Joist @ 16" O.C. @ 3.62'</t>
  </si>
  <si>
    <t>11-7/8" TJI 210 Roof Joist @ 16" O.C. @ 3.63'</t>
  </si>
  <si>
    <t>11-7/8" TJI 210 Roof Joist @ 16" O.C. @ 3.64'</t>
  </si>
  <si>
    <t>11-7/8" TJI 210 Roof Joist @ 16" O.C. @ 3.66'</t>
  </si>
  <si>
    <t>11-7/8" TJI 210 Roof Joist @ 16" O.C. @ 3.67'</t>
  </si>
  <si>
    <t>11-7/8" TJI 210 Roof Joist @ 16" O.C. @ 3.68'</t>
  </si>
  <si>
    <t>11-7/8" TJI 210 Roof Joist @ 16" O.C. @ 3.69'</t>
  </si>
  <si>
    <t>11-7/8" TJI 210 Roof Joist @ 16" O.C. @ 3.71'</t>
  </si>
  <si>
    <t>11-7/8" TJI 210 Roof Joist @ 16" O.C. @ 13.34'</t>
  </si>
  <si>
    <t>11-7/8" TJI 210 Roof Joist @ 16" O.C. @ 13.35'</t>
  </si>
  <si>
    <t>11-7/8" TJI 210 Roof Joist @ 16" O.C. @ 13.36'</t>
  </si>
  <si>
    <t>11-7/8" TJI 210 Roof Joist @ 16" O.C. @ 13.37'</t>
  </si>
  <si>
    <t>11-7/8" TJI 210 Roof Joist @ 16" O.C. @ 13.33'</t>
  </si>
  <si>
    <t>11-7/8" TJI 210 Roof Joist @ 16" O.C. @ 13.32'</t>
  </si>
  <si>
    <t>CMST12 Strap</t>
  </si>
  <si>
    <t>CS14 Strap</t>
  </si>
  <si>
    <t>CMST14 Strap</t>
  </si>
  <si>
    <t>CMSTC16 Strap</t>
  </si>
  <si>
    <t>(2"X6") Blocking</t>
  </si>
  <si>
    <t>(4"x12") Wooden Beam - 9'</t>
  </si>
  <si>
    <t>(4"x12") Wooden Beam - 8'</t>
  </si>
  <si>
    <t>(4"x12") Wooden Beam - 7'</t>
  </si>
  <si>
    <t>(4"x12") Wooden Beam - 15'</t>
  </si>
  <si>
    <t>(4"x12") Wooden Beam - 14'</t>
  </si>
  <si>
    <t>(6"x12") Wooden Beam - 11'</t>
  </si>
  <si>
    <t>(4"x6") Wooden Beam - 4'</t>
  </si>
  <si>
    <t>(6"x12") Cant Beam - 17'</t>
  </si>
  <si>
    <t>(2"X12") Struct Fascia - 37'</t>
  </si>
  <si>
    <t>(6"x10") Wooden Header - 4'</t>
  </si>
  <si>
    <t>(4"x12") Wooden Header - 12'</t>
  </si>
  <si>
    <t>(4"x10") Wooden Post- 10' High</t>
  </si>
  <si>
    <t>CMSTC 16 Strap</t>
  </si>
  <si>
    <t>(2"X12") DF#2 Roof Rafters @ 16" O.C. @ 18.1'</t>
  </si>
  <si>
    <t>(2"X12") DF#2 Roof Rafters @ 16" O.C. @ 16.03'</t>
  </si>
  <si>
    <t>(2"X12") DF#2 Roof Rafters @ 16" O.C. @ 4.32'</t>
  </si>
  <si>
    <t>(2"X12") DF#2 Roof Rafters @ 16" O.C. @ 12.45'</t>
  </si>
  <si>
    <t>(2"X12") DF#2 Roof Rafters @ 16" O.C. @ 3.51'</t>
  </si>
  <si>
    <t>(2"X12") DF#2 Roof Rafters @ 16" O.C. @ 13.78'</t>
  </si>
  <si>
    <t>(2"X12") DF#2 Roof Rafters @ 16" O.C. @ 2.88'</t>
  </si>
  <si>
    <t>(2"X12") DF#2 Roof Rafters @ 16" O.C. @ 30.63'</t>
  </si>
  <si>
    <t>(2"X12") DF#2 Roof Rafters @ 16" O.C. @ 30'</t>
  </si>
  <si>
    <t>(2"X12") DF#2 Roof Rafters @ 16" O.C. @ 12.33'</t>
  </si>
  <si>
    <t>(2"X12") DF#2 Roof Rafters @ 16" O.C. @ 0.6'</t>
  </si>
  <si>
    <t>(2"X12") DF#2 Roof Rafters @ 16" O.C. @ 11.12'</t>
  </si>
  <si>
    <t>(2"X12") DF#2 Roof Rafters @ 16" O.C. @ 4.14'</t>
  </si>
  <si>
    <t>(2"X12") DF#2 Roof Rafters @ 16" O.C. @ 9.79'</t>
  </si>
  <si>
    <t>(2"X12") DF#2 Roof Rafters @ 16" O.C. @ 4.77'</t>
  </si>
  <si>
    <t>(2"X12") DF#2 Roof Rafters @ 16" O.C. @ 8.46'</t>
  </si>
  <si>
    <t>(2"X12") DF#2 Roof Rafters @ 16" O.C. @ 5.39'</t>
  </si>
  <si>
    <t>(2"X12") DF#2 Roof Rafters @ 16" O.C. @ 7.13'</t>
  </si>
  <si>
    <t>(2"X12") DF#2 Roof Rafters @ 16" O.C. @ 6.02'</t>
  </si>
  <si>
    <t>(2"X12") DF#2 Roof Rafters @ 16" O.C. @ 5.8'</t>
  </si>
  <si>
    <t>(2"X12") DF#2 Roof Rafters @ 16" O.C. @ 6.65'</t>
  </si>
  <si>
    <t>(2"X12") DF#2 Roof Rafters @ 16" O.C. @ 4.47'</t>
  </si>
  <si>
    <t>(2"X12") DF#2 Roof Rafters @ 16" O.C. @ 7.27'</t>
  </si>
  <si>
    <t>(2"X12") DF#2 Roof Rafters @ 16" O.C. @ 3.14'</t>
  </si>
  <si>
    <t>(2"X12") DF#2 Roof Rafters @ 16" O.C. @ 7.9'</t>
  </si>
  <si>
    <t>(2"X12") DF#2 Roof Rafters @ 16" O.C. @ 1.81'</t>
  </si>
  <si>
    <t>(2"X12") DF#2 Roof Rafters @ 16" O.C. @ 8.53'</t>
  </si>
  <si>
    <t>(2"X12") DF#2 Roof Rafters @ 16" O.C. @ 0.48'</t>
  </si>
  <si>
    <t>(2"X12") DF#2 Roof Rafters @ 16" O.C. @ 9.15'</t>
  </si>
  <si>
    <t>(2"X12") DF#2 Roof Rafters @ 16" O.C. @ 8.69'</t>
  </si>
  <si>
    <t>(2"X12") DF#2 Roof Rafters @ 16" O.C. @ 7.98'</t>
  </si>
  <si>
    <t>(2"X12") DF#2 Roof Rafters @ 16" O.C. @ 6.55'</t>
  </si>
  <si>
    <t>(2"X12") DF#2 Roof Rafters @ 16" O.C. @ 5.84'</t>
  </si>
  <si>
    <t>(2"X12") DF#2 Roof Rafters @ 16" O.C. @ 5.13'</t>
  </si>
  <si>
    <t>(2"X12") DF#2 Roof Rafters @ 16" O.C. @ 4.42'</t>
  </si>
  <si>
    <t>(2"X12") DF#2 Roof Rafters @ 16" O.C. @ 3.7'</t>
  </si>
  <si>
    <t>(2"X12") DF#2 Roof Rafters @ 16" O.C. @ 2.99'</t>
  </si>
  <si>
    <t>(2"X12") DF#2 Roof Rafters @ 16" O.C. @ 2.28'</t>
  </si>
  <si>
    <t>(2"X12") DF#2 Roof Rafters @ 16" O.C. @ 1.57'</t>
  </si>
  <si>
    <t>(2"X12") DF#2 Roof Rafters @ 16" O.C. @ 13.17'</t>
  </si>
  <si>
    <t>(2"X12") DF#2 Roof Rafters @ 16" O.C. @ 9.08'</t>
  </si>
  <si>
    <t>(2"X12") DF#2 Roof Rafters @ 16" O.C. @ 7.04'</t>
  </si>
  <si>
    <t>(2"X12") DF#2 Roof Rafters @ 16" O.C. @ 5'</t>
  </si>
  <si>
    <t>(2"X12") DF#2 Roof Rafters @ 16" O.C. @ 2.95'</t>
  </si>
  <si>
    <t>(2"X12") DF#2 Roof Rafters @ 16" O.C. @ 0.91'</t>
  </si>
  <si>
    <t>(2"X12") DF#2 Roof Rafters @ 16" O.C. @ 29.59'</t>
  </si>
  <si>
    <t>(2"X12") DF#2 Roof Rafters @ 16" O.C. @ 10.18'</t>
  </si>
  <si>
    <t>(2"X12") DF#2 Roof Rafters @ 16" O.C. @ 8.55'</t>
  </si>
  <si>
    <t>(2"X12") DF#2 Roof Rafters @ 16" O.C. @ 6.92'</t>
  </si>
  <si>
    <t>(2"X12") DF#2 Roof Rafters @ 16" O.C. @ 5.29'</t>
  </si>
  <si>
    <t>(2"X12") DF#2 Roof Rafters @ 16" O.C. @ 3.65'</t>
  </si>
  <si>
    <t>(2"X12") DF#2 Roof Rafters @ 16" O.C. @ 2.02'</t>
  </si>
  <si>
    <t>(2"X12") DF#2 Roof Rafters @ 16" O.C. @ 0.39'</t>
  </si>
  <si>
    <t>(2"X12") DF#2 Roof Rafters @ 16" O.C. @ 41.26'</t>
  </si>
  <si>
    <t>(2"X12") DF#2 Roof Rafters @ 16" O.C. @ 40.23'</t>
  </si>
  <si>
    <t>(2"X12") DF#2 Roof Rafters @ 16" O.C. @ 39.2'</t>
  </si>
  <si>
    <t>(2"X12") DF#2 Roof Rafters @ 16" O.C. @ 38.17'</t>
  </si>
  <si>
    <t>(2"X12") DF#2 Roof Rafters @ 16" O.C. @ 37.15'</t>
  </si>
  <si>
    <t>(2"X12") DF#2 Roof Rafters @ 16" O.C. @ 36.12'</t>
  </si>
  <si>
    <t>(2"X12") DF#2 Roof Rafters @ 16" O.C. @ 35.09'</t>
  </si>
  <si>
    <t>(2"X12") DF#2 Roof Rafters @ 16" O.C. @ 34.07'</t>
  </si>
  <si>
    <t>(2"X12") DF#2 Roof Rafters @ 16" O.C. @ 33.04'</t>
  </si>
  <si>
    <t>(2"X12") DF#2 Roof Rafters @ 16" O.C. @ 32.01'</t>
  </si>
  <si>
    <t>(2"X12") DF#2 Roof Rafters @ 16" O.C. @ 30.98'</t>
  </si>
  <si>
    <t>(2"X12") DF#2 Roof Rafters @ 16" O.C. @ 29.96'</t>
  </si>
  <si>
    <t>(2"X12") DF#2 Roof Rafters @ 16" O.C. @ 10.76'</t>
  </si>
  <si>
    <t>(2"X12") DF#2 Roof Rafters @ 16" O.C. @ 10.01'</t>
  </si>
  <si>
    <t>(2"X12") DF#2 Roof Rafters @ 16" O.C. @ 9.25'</t>
  </si>
  <si>
    <t>(2"X12") DF#2 Roof Rafters @ 16" O.C. @ 8.5'</t>
  </si>
  <si>
    <t>(2"X12") DF#2 Roof Rafters @ 16" O.C. @ 7.75'</t>
  </si>
  <si>
    <t>(2"X12") DF#2 Roof Rafters @ 16" O.C. @ 7'</t>
  </si>
  <si>
    <t>(2"X12") DF#2 Roof Rafters @ 16" O.C. @ 6.25'</t>
  </si>
  <si>
    <t>(2"X12") DF#2 Roof Rafters @ 16" O.C. @ 5.5'</t>
  </si>
  <si>
    <t>(2"X12") DF#2 Roof Rafters @ 16" O.C. @ 4.75'</t>
  </si>
  <si>
    <t>(2"X12") DF#2 Roof Rafters @ 16" O.C. @ 4'</t>
  </si>
  <si>
    <t>(2"X12") DF#2 Roof Rafters @ 16" O.C. @ 3.25'</t>
  </si>
  <si>
    <t>(2"X12") DF#2 Roof Rafters @ 16" O.C. @ 2.5'</t>
  </si>
  <si>
    <t>(2"X12") DF#2 Roof Rafters @ 16" O.C. @ 1.75'</t>
  </si>
  <si>
    <t>S-2.2</t>
  </si>
  <si>
    <t>S-2.3</t>
  </si>
  <si>
    <t>S-2.4</t>
  </si>
  <si>
    <t>INTERIOR WOODEN STAIRS</t>
  </si>
  <si>
    <t>EXTERIOR WOODEN STAIRS</t>
  </si>
  <si>
    <t>(3'-4"x12") Wooden Stain Treads @19EA &amp; 6" High Riser @ 20 EA</t>
  </si>
  <si>
    <t>(3'x10") Wooden Stain Treads @17EA &amp; 6" High Riser @ 18 EA</t>
  </si>
  <si>
    <t>GROUND FLOOR</t>
  </si>
  <si>
    <t>2ND FLOOR</t>
  </si>
  <si>
    <t>RAILINGS</t>
  </si>
  <si>
    <t>1 1/2" Handrail @ 36" Max Above Stair Nosing w/ Full Height Tempered Glass Guardrail</t>
  </si>
  <si>
    <t>BASEMENT FLOOR</t>
  </si>
  <si>
    <t>FURRING WALLS - (2"X6")</t>
  </si>
  <si>
    <t>A2.1A</t>
  </si>
  <si>
    <t>A2.1A, A8.2, A5.0</t>
  </si>
  <si>
    <t>(2"x6") Pressure Treated Plate @ Bottom</t>
  </si>
  <si>
    <t>(2"x6") Pressure Treated Plate @ Top (Double Plate)</t>
  </si>
  <si>
    <r>
      <t>(2"x6") Wooden Studs @ 16" O.C.</t>
    </r>
    <r>
      <rPr>
        <b/>
        <sz val="11"/>
        <rFont val="Calibri"/>
        <family val="2"/>
        <scheme val="minor"/>
      </rPr>
      <t xml:space="preserve"> - 9' High</t>
    </r>
  </si>
  <si>
    <t>FURRING WALLS - (2"X6") - ONE SIDE MOISTURE RESISTANT</t>
  </si>
  <si>
    <t>FURRING WALLS - (2"X10")</t>
  </si>
  <si>
    <t>(2"x10") Pressure Treated Plate @ Bottom</t>
  </si>
  <si>
    <t>(2"x10") Pressure Treated Plate @ Top (Double Plate)</t>
  </si>
  <si>
    <r>
      <t>(2"x10") Wooden Studs @ 16" O.C.</t>
    </r>
    <r>
      <rPr>
        <b/>
        <sz val="11"/>
        <rFont val="Calibri"/>
        <family val="2"/>
        <scheme val="minor"/>
      </rPr>
      <t xml:space="preserve"> - 9' High</t>
    </r>
  </si>
  <si>
    <t>INTERIOR WALLS - (2"X4")</t>
  </si>
  <si>
    <t>(2"x4") Pressure Treated Plate @ Bottom</t>
  </si>
  <si>
    <t>(2"x4") Pressure Treated Plate @ Top (Double Plate)</t>
  </si>
  <si>
    <r>
      <t>(2"x4") Wooden Studs @ 16" O.C.</t>
    </r>
    <r>
      <rPr>
        <b/>
        <sz val="11"/>
        <rFont val="Calibri"/>
        <family val="2"/>
        <scheme val="minor"/>
      </rPr>
      <t xml:space="preserve"> - 9' High</t>
    </r>
  </si>
  <si>
    <t>INTERIOR WALLS - (2"X4") - ONE SIDE WEATHER RESISTANT</t>
  </si>
  <si>
    <t>INTERIOR WALLS - (2"X4") - BOTH SIDE WEATHER RESISTANT</t>
  </si>
  <si>
    <t>INTERIOR WALLS - (2"X6")</t>
  </si>
  <si>
    <t>INTERIOR WALLS - (2"X6") - DOUBLE STUD WALL</t>
  </si>
  <si>
    <t>A2.1B</t>
  </si>
  <si>
    <t>A2.1B, A8.2, A5.0</t>
  </si>
  <si>
    <t>EXTERIOR WALLS - (2"X4")</t>
  </si>
  <si>
    <t>15/32" Structural 1 Plywood Sheathing - (4'X8' ea.)</t>
  </si>
  <si>
    <r>
      <t>(2"x4") Wooden Studs @ 16" O.C.</t>
    </r>
    <r>
      <rPr>
        <b/>
        <sz val="11"/>
        <rFont val="Calibri"/>
        <family val="2"/>
        <scheme val="minor"/>
      </rPr>
      <t xml:space="preserve"> - 9'-3" High</t>
    </r>
  </si>
  <si>
    <r>
      <t>(2"x4") Wooden Studs @ 16" O.C.</t>
    </r>
    <r>
      <rPr>
        <b/>
        <sz val="11"/>
        <rFont val="Calibri"/>
        <family val="2"/>
        <scheme val="minor"/>
      </rPr>
      <t xml:space="preserve"> - 11'-6" High</t>
    </r>
  </si>
  <si>
    <t>EXTERIOR WALLS - (2"X6")</t>
  </si>
  <si>
    <r>
      <t>(2"x6") Wooden Studs @ 16" O.C.</t>
    </r>
    <r>
      <rPr>
        <b/>
        <sz val="11"/>
        <rFont val="Calibri"/>
        <family val="2"/>
        <scheme val="minor"/>
      </rPr>
      <t xml:space="preserve"> - 9'-3" High</t>
    </r>
  </si>
  <si>
    <t>EXTERIOR WALLS - (2"X6") - ONE SIDE MOISTURE RESISTANT</t>
  </si>
  <si>
    <r>
      <t>(2"x6") Wooden Studs @ 16" O.C.</t>
    </r>
    <r>
      <rPr>
        <b/>
        <sz val="11"/>
        <rFont val="Calibri"/>
        <family val="2"/>
        <scheme val="minor"/>
      </rPr>
      <t xml:space="preserve"> - 11'-6" High</t>
    </r>
  </si>
  <si>
    <t>INTERIOR WALLS - (2"X6") - ONE SIDE WEATHER RESISTANT</t>
  </si>
  <si>
    <t xml:space="preserve">INTERIOR WALLS - (2"X4") - 1 HOUR RATED </t>
  </si>
  <si>
    <t xml:space="preserve">INTERIOR WALLS - (2"X6") - 1 HOUR RATED </t>
  </si>
  <si>
    <t>INTERIOR WALLS - (2"X6") - 1 HOUR RATED - ONE SIDE WEATHER RESISTANT</t>
  </si>
  <si>
    <t>A2.1C</t>
  </si>
  <si>
    <t>A2.1C, A8.2, A5.0</t>
  </si>
  <si>
    <r>
      <t>(2"x6") Wooden Studs @ 16" O.C.</t>
    </r>
    <r>
      <rPr>
        <b/>
        <sz val="11"/>
        <rFont val="Calibri"/>
        <family val="2"/>
        <scheme val="minor"/>
      </rPr>
      <t xml:space="preserve"> - 8'-0" High</t>
    </r>
  </si>
  <si>
    <r>
      <t>(2"x6") Wooden Studs @ 16" O.C.</t>
    </r>
    <r>
      <rPr>
        <b/>
        <sz val="11"/>
        <rFont val="Calibri"/>
        <family val="2"/>
        <scheme val="minor"/>
      </rPr>
      <t xml:space="preserve"> - 10'-10" High</t>
    </r>
  </si>
  <si>
    <r>
      <t>(2"x4") Wooden Studs @ 16" O.C.</t>
    </r>
    <r>
      <rPr>
        <b/>
        <sz val="11"/>
        <rFont val="Calibri"/>
        <family val="2"/>
        <scheme val="minor"/>
      </rPr>
      <t xml:space="preserve"> - 8'-0" High</t>
    </r>
  </si>
  <si>
    <r>
      <t>(2"x4") Wooden Studs @ 16" O.C.</t>
    </r>
    <r>
      <rPr>
        <b/>
        <sz val="11"/>
        <rFont val="Calibri"/>
        <family val="2"/>
        <scheme val="minor"/>
      </rPr>
      <t xml:space="preserve"> - 10'-10" High</t>
    </r>
  </si>
  <si>
    <t>3-1/2 Floor Joist w/ BN @ 11'</t>
  </si>
  <si>
    <t>1 1/2" Handrail @ 36" Max Above Stair Nosing w/ 36" Guard rail</t>
  </si>
  <si>
    <t>1-3/4"X7-1/4 LVL Roof Joist @ 12" O.C. @ 6.09'</t>
  </si>
  <si>
    <t>1-3/4"X7-1/4 LVL Roof Joist @ 12" O.C. @ 7.49'</t>
  </si>
  <si>
    <t>1-3/4"X7-1/4 LVL Roof Joist @ 12" O.C. @ 11.18'</t>
  </si>
  <si>
    <t>1-3/4"X7-1/4 LVL Roof Joist @ 12" O.C. @ 1.91'</t>
  </si>
  <si>
    <t>1-3/4"X7-1/4 LVL Roof Joist @ 12" O.C. @ 13.38'</t>
  </si>
  <si>
    <t>1-3/4"X7-1/4 LVL Roof Joist @ 12" O.C. @ 1.03'</t>
  </si>
  <si>
    <t>1-3/4"X7-1/4 LVL Roof Joist @ 12" O.C. @ 13.37'</t>
  </si>
  <si>
    <t>1-3/4"X7-1/4 LVL Roof Joist @ 12" O.C. @ 1.83'</t>
  </si>
  <si>
    <t>1-3/4"X7-1/4 LVL Roof Joist @ 12" O.C. @ 8.24'</t>
  </si>
  <si>
    <t>1-3/4"X7-1/4 LVL Roof Joist @ 12" O.C. @ 8.23'</t>
  </si>
  <si>
    <t>1-3/4"X7-1/4 LVL Roof Joist @ 12" O.C. @ 22.98'</t>
  </si>
  <si>
    <t>1-3/4"X7-1/4 LVL Roof Joist @ 12" O.C. @ 22.22'</t>
  </si>
  <si>
    <t>1-3/4"X7-1/4 LVL Roof Joist @ 12" O.C. @ 22.24'</t>
  </si>
  <si>
    <t>1-3/4"X7-1/4 LVL Roof Joist @ 12" O.C. @ 22.26'</t>
  </si>
  <si>
    <t>1-3/4"X7-1/4 LVL Roof Joist @ 12" O.C. @ 22.28'</t>
  </si>
  <si>
    <t>1-3/4"X7-1/4 LVL Roof Joist @ 12" O.C. @ 22.3'</t>
  </si>
  <si>
    <t>1-3/4"X7-1/4 LVL Roof Joist @ 12" O.C. @ 16.69'</t>
  </si>
  <si>
    <t>1-3/4"X7-1/4 LVL Roof Joist @ 12" O.C. @ 16.68'</t>
  </si>
  <si>
    <t>1-3/4"X7-1/4 LVL Roof Joist @ 12" O.C. @ 16.67'</t>
  </si>
  <si>
    <t>1-3/4"X7-1/4 LVL Roof Joist @ 12" O.C. @ 16.66'</t>
  </si>
  <si>
    <t>1-3/4"X7-1/4 LVL Roof Joist @ 12" O.C. @ 16.65'</t>
  </si>
  <si>
    <t>1-3/4"X7-1/4 LVL Roof Joist @ 12" O.C. @ 16.64'</t>
  </si>
  <si>
    <t>1-3/4"X7-1/4 LVL Roof Joist @ 12" O.C. @ 16.62'</t>
  </si>
  <si>
    <t>1-3/4"X7-1/4 LVL Roof Joist @ 12" O.C. @ 16.61'</t>
  </si>
  <si>
    <t>1-3/4"X7-1/4 LVL Roof Joist @ 12" O.C. @ 1.32'</t>
  </si>
  <si>
    <t>1-3/4"X7-1/4 LVL Roof Joist @ 12" O.C. @ 16.59'</t>
  </si>
  <si>
    <t>1-3/4"X7-1/4 LVL Roof Joist @ 12" O.C. @ 16.6'</t>
  </si>
  <si>
    <t>(2"X8") DF#2 Roof Rafters @ 16" O.C. @ 20.62'</t>
  </si>
  <si>
    <t>(2"x12") Cant Beam - 18'</t>
  </si>
  <si>
    <t>4"X8" Blocking @ 10' O.C.</t>
  </si>
  <si>
    <t>WALL FRAMING</t>
  </si>
  <si>
    <t>PERMITS &amp; SITE SUPERVISION FEE</t>
  </si>
  <si>
    <t>www.Iconestimating.com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</si>
</sst>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.0_);_(&quot;$&quot;* \(#,##0.0\);_(&quot;$&quot;* &quot;-&quot;??_);_(@_)"/>
    <numFmt numFmtId="167" formatCode="\+\1\ \(00\)\ 000\-0000"/>
  </numFmts>
  <fonts count="48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color rgb="FF92D050"/>
      <name val="Calibri"/>
      <family val="2"/>
      <scheme val="minor"/>
    </font>
    <font>
      <sz val="12"/>
      <name val="Arial"/>
      <family val="2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2060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9"/>
      <color theme="0"/>
      <name val="Verdana"/>
      <family val="2"/>
    </font>
    <font>
      <u/>
      <sz val="12"/>
      <color theme="10"/>
      <name val="Arial"/>
      <family val="2"/>
    </font>
    <font>
      <b/>
      <u/>
      <sz val="16"/>
      <color theme="1"/>
      <name val="Arial"/>
      <family val="2"/>
    </font>
    <font>
      <b/>
      <sz val="16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43" fontId="2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6" fillId="0" borderId="0"/>
    <xf numFmtId="0" fontId="25" fillId="0" borderId="0"/>
    <xf numFmtId="0" fontId="7" fillId="0" borderId="0"/>
    <xf numFmtId="0" fontId="26" fillId="0" borderId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21" fillId="20" borderId="8" applyNumberFormat="0" applyAlignment="0" applyProtection="0"/>
    <xf numFmtId="0" fontId="21" fillId="20" borderId="8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44" fontId="3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6" fillId="0" borderId="0"/>
    <xf numFmtId="0" fontId="43" fillId="0" borderId="0" applyNumberFormat="0" applyFill="0" applyBorder="0" applyAlignment="0" applyProtection="0"/>
  </cellStyleXfs>
  <cellXfs count="116">
    <xf numFmtId="0" fontId="0" fillId="0" borderId="0" xfId="0"/>
    <xf numFmtId="9" fontId="32" fillId="0" borderId="0" xfId="0" applyNumberFormat="1" applyFont="1" applyAlignment="1">
      <alignment vertical="center"/>
    </xf>
    <xf numFmtId="1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32" fillId="0" borderId="0" xfId="0" applyNumberFormat="1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0" borderId="14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164" fontId="27" fillId="0" borderId="10" xfId="0" applyNumberFormat="1" applyFont="1" applyBorder="1" applyAlignment="1">
      <alignment horizontal="center" vertical="center"/>
    </xf>
    <xf numFmtId="42" fontId="28" fillId="0" borderId="10" xfId="0" applyNumberFormat="1" applyFont="1" applyBorder="1" applyAlignment="1">
      <alignment vertical="center"/>
    </xf>
    <xf numFmtId="42" fontId="28" fillId="0" borderId="15" xfId="0" applyNumberFormat="1" applyFont="1" applyBorder="1" applyAlignment="1">
      <alignment vertical="center"/>
    </xf>
    <xf numFmtId="9" fontId="28" fillId="0" borderId="1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32" fillId="0" borderId="16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left" vertical="center"/>
    </xf>
    <xf numFmtId="1" fontId="32" fillId="0" borderId="16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165" fontId="31" fillId="0" borderId="14" xfId="0" applyNumberFormat="1" applyFont="1" applyBorder="1" applyAlignment="1">
      <alignment vertical="center"/>
    </xf>
    <xf numFmtId="0" fontId="32" fillId="0" borderId="19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44" fontId="32" fillId="0" borderId="0" xfId="94" applyFont="1" applyBorder="1" applyAlignment="1">
      <alignment vertical="center" wrapText="1"/>
    </xf>
    <xf numFmtId="0" fontId="32" fillId="0" borderId="19" xfId="0" applyFont="1" applyBorder="1" applyAlignment="1">
      <alignment horizontal="center" vertical="center"/>
    </xf>
    <xf numFmtId="44" fontId="32" fillId="0" borderId="0" xfId="94" applyFont="1" applyBorder="1" applyAlignment="1">
      <alignment vertical="center"/>
    </xf>
    <xf numFmtId="0" fontId="31" fillId="0" borderId="20" xfId="0" applyFont="1" applyBorder="1" applyAlignment="1">
      <alignment vertical="center"/>
    </xf>
    <xf numFmtId="44" fontId="31" fillId="0" borderId="20" xfId="94" applyFont="1" applyBorder="1" applyAlignment="1">
      <alignment vertical="center"/>
    </xf>
    <xf numFmtId="0" fontId="32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1" fontId="32" fillId="0" borderId="14" xfId="0" applyNumberFormat="1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28" fillId="0" borderId="12" xfId="0" applyFont="1" applyBorder="1" applyAlignment="1">
      <alignment vertical="center"/>
    </xf>
    <xf numFmtId="0" fontId="28" fillId="0" borderId="10" xfId="0" applyFont="1" applyBorder="1" applyAlignment="1">
      <alignment vertical="center"/>
    </xf>
    <xf numFmtId="44" fontId="32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4" fontId="37" fillId="0" borderId="0" xfId="0" applyNumberFormat="1" applyFont="1" applyAlignment="1">
      <alignment vertical="center"/>
    </xf>
    <xf numFmtId="0" fontId="28" fillId="24" borderId="0" xfId="0" applyFont="1" applyFill="1" applyAlignment="1">
      <alignment horizontal="center" vertical="center"/>
    </xf>
    <xf numFmtId="0" fontId="28" fillId="25" borderId="0" xfId="0" applyFont="1" applyFill="1" applyAlignment="1">
      <alignment horizontal="center" vertical="center"/>
    </xf>
    <xf numFmtId="0" fontId="28" fillId="25" borderId="0" xfId="0" applyFont="1" applyFill="1" applyAlignment="1">
      <alignment vertical="center" wrapText="1"/>
    </xf>
    <xf numFmtId="0" fontId="40" fillId="0" borderId="0" xfId="0" applyFont="1" applyAlignment="1">
      <alignment vertical="center"/>
    </xf>
    <xf numFmtId="0" fontId="32" fillId="0" borderId="21" xfId="0" applyFont="1" applyBorder="1" applyAlignment="1">
      <alignment vertical="center"/>
    </xf>
    <xf numFmtId="0" fontId="28" fillId="24" borderId="0" xfId="0" applyFont="1" applyFill="1" applyAlignment="1">
      <alignment vertical="center" wrapText="1"/>
    </xf>
    <xf numFmtId="41" fontId="32" fillId="0" borderId="0" xfId="0" applyNumberFormat="1" applyFont="1" applyAlignment="1">
      <alignment vertical="center"/>
    </xf>
    <xf numFmtId="41" fontId="27" fillId="0" borderId="10" xfId="0" applyNumberFormat="1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41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7" fillId="0" borderId="19" xfId="0" applyFont="1" applyBorder="1" applyAlignment="1">
      <alignment horizontal="center" vertical="center"/>
    </xf>
    <xf numFmtId="0" fontId="27" fillId="0" borderId="0" xfId="0" applyFont="1"/>
    <xf numFmtId="0" fontId="27" fillId="0" borderId="14" xfId="0" applyFont="1" applyBorder="1" applyAlignment="1">
      <alignment vertical="center"/>
    </xf>
    <xf numFmtId="0" fontId="27" fillId="0" borderId="19" xfId="0" applyFont="1" applyBorder="1" applyAlignment="1">
      <alignment vertical="center"/>
    </xf>
    <xf numFmtId="0" fontId="27" fillId="0" borderId="1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6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165" fontId="31" fillId="0" borderId="19" xfId="0" applyNumberFormat="1" applyFont="1" applyBorder="1" applyAlignment="1">
      <alignment vertical="center"/>
    </xf>
    <xf numFmtId="165" fontId="32" fillId="0" borderId="19" xfId="0" applyNumberFormat="1" applyFont="1" applyBorder="1" applyAlignment="1">
      <alignment vertical="center"/>
    </xf>
    <xf numFmtId="166" fontId="32" fillId="0" borderId="19" xfId="0" applyNumberFormat="1" applyFont="1" applyBorder="1" applyAlignment="1">
      <alignment vertical="center"/>
    </xf>
    <xf numFmtId="0" fontId="27" fillId="0" borderId="16" xfId="0" applyFont="1" applyBorder="1" applyAlignment="1">
      <alignment horizontal="center" vertical="center"/>
    </xf>
    <xf numFmtId="1" fontId="27" fillId="0" borderId="0" xfId="0" applyNumberFormat="1" applyFont="1"/>
    <xf numFmtId="1" fontId="31" fillId="0" borderId="0" xfId="0" applyNumberFormat="1" applyFont="1" applyAlignment="1">
      <alignment horizontal="center" vertical="center"/>
    </xf>
    <xf numFmtId="41" fontId="31" fillId="0" borderId="0" xfId="0" applyNumberFormat="1" applyFont="1" applyAlignment="1">
      <alignment horizontal="center" vertical="center"/>
    </xf>
    <xf numFmtId="43" fontId="32" fillId="0" borderId="0" xfId="0" applyNumberFormat="1" applyFont="1" applyAlignment="1">
      <alignment vertical="center"/>
    </xf>
    <xf numFmtId="1" fontId="32" fillId="0" borderId="0" xfId="0" applyNumberFormat="1" applyFont="1" applyAlignment="1">
      <alignment horizontal="right" vertical="center"/>
    </xf>
    <xf numFmtId="41" fontId="31" fillId="0" borderId="0" xfId="0" applyNumberFormat="1" applyFont="1" applyAlignment="1">
      <alignment horizontal="right" vertical="center"/>
    </xf>
    <xf numFmtId="166" fontId="32" fillId="0" borderId="0" xfId="89" applyNumberFormat="1" applyFont="1" applyAlignment="1">
      <alignment vertical="center"/>
    </xf>
    <xf numFmtId="44" fontId="32" fillId="0" borderId="0" xfId="89" applyNumberFormat="1" applyFont="1" applyAlignment="1">
      <alignment horizontal="center" vertical="center"/>
    </xf>
    <xf numFmtId="166" fontId="32" fillId="0" borderId="0" xfId="100" applyNumberFormat="1" applyFont="1" applyAlignment="1">
      <alignment vertical="center"/>
    </xf>
    <xf numFmtId="44" fontId="32" fillId="0" borderId="0" xfId="100" applyNumberFormat="1" applyFont="1" applyAlignment="1">
      <alignment horizontal="center" vertical="center"/>
    </xf>
    <xf numFmtId="44" fontId="32" fillId="0" borderId="14" xfId="0" applyNumberFormat="1" applyFont="1" applyBorder="1" applyAlignment="1">
      <alignment vertical="center"/>
    </xf>
    <xf numFmtId="0" fontId="38" fillId="0" borderId="0" xfId="100" applyFont="1" applyAlignment="1">
      <alignment vertical="center"/>
    </xf>
    <xf numFmtId="0" fontId="29" fillId="0" borderId="24" xfId="0" applyFont="1" applyBorder="1" applyAlignment="1">
      <alignment horizontal="left" vertical="center"/>
    </xf>
    <xf numFmtId="0" fontId="39" fillId="0" borderId="17" xfId="0" applyFont="1" applyBorder="1" applyAlignment="1">
      <alignment vertical="center"/>
    </xf>
    <xf numFmtId="0" fontId="38" fillId="0" borderId="17" xfId="100" applyFont="1" applyBorder="1" applyAlignment="1">
      <alignment vertical="center"/>
    </xf>
    <xf numFmtId="41" fontId="27" fillId="0" borderId="17" xfId="0" applyNumberFormat="1" applyFont="1" applyBorder="1" applyAlignment="1">
      <alignment vertical="center"/>
    </xf>
    <xf numFmtId="0" fontId="27" fillId="0" borderId="17" xfId="0" applyFont="1" applyBorder="1" applyAlignment="1">
      <alignment vertical="center"/>
    </xf>
    <xf numFmtId="0" fontId="35" fillId="0" borderId="17" xfId="0" applyFont="1" applyBorder="1" applyAlignment="1">
      <alignment vertical="center"/>
    </xf>
    <xf numFmtId="0" fontId="31" fillId="0" borderId="18" xfId="0" applyFont="1" applyBorder="1" applyAlignment="1">
      <alignment vertical="center"/>
    </xf>
    <xf numFmtId="0" fontId="30" fillId="0" borderId="14" xfId="0" applyFont="1" applyBorder="1" applyAlignment="1">
      <alignment horizontal="left" vertical="center"/>
    </xf>
    <xf numFmtId="0" fontId="27" fillId="0" borderId="25" xfId="0" applyFont="1" applyBorder="1" applyAlignment="1">
      <alignment horizontal="center" vertical="center"/>
    </xf>
    <xf numFmtId="0" fontId="27" fillId="0" borderId="22" xfId="0" applyFont="1" applyBorder="1" applyAlignment="1">
      <alignment vertical="center"/>
    </xf>
    <xf numFmtId="2" fontId="33" fillId="0" borderId="22" xfId="0" applyNumberFormat="1" applyFont="1" applyBorder="1" applyAlignment="1">
      <alignment horizontal="center" vertical="center" wrapText="1"/>
    </xf>
    <xf numFmtId="41" fontId="27" fillId="0" borderId="22" xfId="0" applyNumberFormat="1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28" fillId="0" borderId="22" xfId="0" applyFont="1" applyBorder="1" applyAlignment="1">
      <alignment horizontal="right" vertical="center"/>
    </xf>
    <xf numFmtId="14" fontId="28" fillId="0" borderId="22" xfId="0" applyNumberFormat="1" applyFont="1" applyBorder="1" applyAlignment="1">
      <alignment vertical="center"/>
    </xf>
    <xf numFmtId="0" fontId="27" fillId="0" borderId="26" xfId="0" applyFont="1" applyBorder="1" applyAlignment="1">
      <alignment vertical="center"/>
    </xf>
    <xf numFmtId="2" fontId="42" fillId="26" borderId="23" xfId="91" applyNumberFormat="1" applyFont="1" applyFill="1" applyBorder="1" applyAlignment="1">
      <alignment horizontal="center" vertical="center"/>
    </xf>
    <xf numFmtId="2" fontId="42" fillId="26" borderId="23" xfId="91" applyNumberFormat="1" applyFont="1" applyFill="1" applyBorder="1" applyAlignment="1">
      <alignment horizontal="center" vertical="center" wrapText="1"/>
    </xf>
    <xf numFmtId="0" fontId="43" fillId="0" borderId="0" xfId="101" applyBorder="1" applyAlignment="1">
      <alignment vertical="top"/>
    </xf>
    <xf numFmtId="0" fontId="44" fillId="0" borderId="0" xfId="101" applyFont="1" applyBorder="1" applyAlignment="1">
      <alignment vertical="top"/>
    </xf>
    <xf numFmtId="167" fontId="45" fillId="0" borderId="0" xfId="0" applyNumberFormat="1" applyFont="1" applyAlignment="1">
      <alignment vertical="center"/>
    </xf>
    <xf numFmtId="0" fontId="31" fillId="0" borderId="19" xfId="0" applyFont="1" applyBorder="1" applyAlignment="1">
      <alignment horizontal="center" vertical="center"/>
    </xf>
    <xf numFmtId="0" fontId="31" fillId="27" borderId="13" xfId="0" applyFont="1" applyFill="1" applyBorder="1" applyAlignment="1">
      <alignment horizontal="center" vertical="center"/>
    </xf>
    <xf numFmtId="0" fontId="28" fillId="27" borderId="11" xfId="0" applyFont="1" applyFill="1" applyBorder="1" applyAlignment="1">
      <alignment horizontal="center" vertical="center"/>
    </xf>
    <xf numFmtId="0" fontId="28" fillId="27" borderId="11" xfId="0" applyFont="1" applyFill="1" applyBorder="1" applyAlignment="1">
      <alignment vertical="center"/>
    </xf>
    <xf numFmtId="41" fontId="32" fillId="27" borderId="11" xfId="0" applyNumberFormat="1" applyFont="1" applyFill="1" applyBorder="1" applyAlignment="1">
      <alignment vertical="center"/>
    </xf>
    <xf numFmtId="0" fontId="32" fillId="27" borderId="11" xfId="0" applyFont="1" applyFill="1" applyBorder="1" applyAlignment="1">
      <alignment vertical="center"/>
    </xf>
    <xf numFmtId="165" fontId="31" fillId="27" borderId="13" xfId="0" applyNumberFormat="1" applyFont="1" applyFill="1" applyBorder="1" applyAlignment="1">
      <alignment vertical="center"/>
    </xf>
    <xf numFmtId="14" fontId="37" fillId="0" borderId="22" xfId="0" applyNumberFormat="1" applyFont="1" applyBorder="1" applyAlignment="1">
      <alignment horizontal="center" vertical="center"/>
    </xf>
    <xf numFmtId="167" fontId="47" fillId="0" borderId="0" xfId="0" applyNumberFormat="1" applyFont="1" applyAlignment="1">
      <alignment horizontal="center" vertical="center"/>
    </xf>
    <xf numFmtId="167" fontId="46" fillId="0" borderId="0" xfId="0" applyNumberFormat="1" applyFont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</cellXfs>
  <cellStyles count="102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 2" xfId="55" xr:uid="{00000000-0005-0000-0000-000036000000}"/>
    <cellStyle name="Comma 2 2" xfId="90" xr:uid="{00000000-0005-0000-0000-000037000000}"/>
    <cellStyle name="Currency" xfId="94" builtinId="4"/>
    <cellStyle name="Explanatory Text 2" xfId="56" xr:uid="{00000000-0005-0000-0000-000039000000}"/>
    <cellStyle name="Explanatory Text 3" xfId="57" xr:uid="{00000000-0005-0000-0000-00003A000000}"/>
    <cellStyle name="Good 2" xfId="58" xr:uid="{00000000-0005-0000-0000-00003B000000}"/>
    <cellStyle name="Good 3" xfId="59" xr:uid="{00000000-0005-0000-0000-00003C000000}"/>
    <cellStyle name="Heading 1 2" xfId="60" xr:uid="{00000000-0005-0000-0000-00003D000000}"/>
    <cellStyle name="Heading 1 3" xfId="61" xr:uid="{00000000-0005-0000-0000-00003E000000}"/>
    <cellStyle name="Heading 2 2" xfId="62" xr:uid="{00000000-0005-0000-0000-00003F000000}"/>
    <cellStyle name="Heading 2 3" xfId="63" xr:uid="{00000000-0005-0000-0000-000040000000}"/>
    <cellStyle name="Heading 3 2" xfId="64" xr:uid="{00000000-0005-0000-0000-000041000000}"/>
    <cellStyle name="Heading 3 3" xfId="65" xr:uid="{00000000-0005-0000-0000-000042000000}"/>
    <cellStyle name="Heading 4 2" xfId="66" xr:uid="{00000000-0005-0000-0000-000043000000}"/>
    <cellStyle name="Heading 4 3" xfId="67" xr:uid="{00000000-0005-0000-0000-000044000000}"/>
    <cellStyle name="Hyperlink" xfId="101" builtinId="8"/>
    <cellStyle name="Input 2" xfId="68" xr:uid="{00000000-0005-0000-0000-000045000000}"/>
    <cellStyle name="Input 3" xfId="69" xr:uid="{00000000-0005-0000-0000-000046000000}"/>
    <cellStyle name="Linked Cell 2" xfId="70" xr:uid="{00000000-0005-0000-0000-000047000000}"/>
    <cellStyle name="Linked Cell 3" xfId="71" xr:uid="{00000000-0005-0000-0000-000048000000}"/>
    <cellStyle name="Neutral 2" xfId="72" xr:uid="{00000000-0005-0000-0000-000049000000}"/>
    <cellStyle name="Neutral 3" xfId="73" xr:uid="{00000000-0005-0000-0000-00004A000000}"/>
    <cellStyle name="Normal" xfId="0" builtinId="0"/>
    <cellStyle name="Normal 2" xfId="89" xr:uid="{00000000-0005-0000-0000-00004C000000}"/>
    <cellStyle name="Normal 2 2" xfId="74" xr:uid="{00000000-0005-0000-0000-00004D000000}"/>
    <cellStyle name="Normal 2 2 2" xfId="100" xr:uid="{00000000-0005-0000-0000-00004E000000}"/>
    <cellStyle name="Normal 2 3" xfId="75" xr:uid="{00000000-0005-0000-0000-00004F000000}"/>
    <cellStyle name="Normal 2 3 2" xfId="91" xr:uid="{00000000-0005-0000-0000-000050000000}"/>
    <cellStyle name="Normal 23" xfId="98" xr:uid="{00000000-0005-0000-0000-000051000000}"/>
    <cellStyle name="Normal 23 2" xfId="96" xr:uid="{00000000-0005-0000-0000-000052000000}"/>
    <cellStyle name="Normal 26 2" xfId="95" xr:uid="{00000000-0005-0000-0000-000053000000}"/>
    <cellStyle name="Normal 3" xfId="76" xr:uid="{00000000-0005-0000-0000-000054000000}"/>
    <cellStyle name="Normal 30" xfId="99" xr:uid="{00000000-0005-0000-0000-000055000000}"/>
    <cellStyle name="Normal 32" xfId="97" xr:uid="{00000000-0005-0000-0000-000056000000}"/>
    <cellStyle name="Normal 4" xfId="88" xr:uid="{00000000-0005-0000-0000-000057000000}"/>
    <cellStyle name="Normal 4 2" xfId="93" xr:uid="{00000000-0005-0000-0000-000058000000}"/>
    <cellStyle name="Normal 6" xfId="77" xr:uid="{00000000-0005-0000-0000-000059000000}"/>
    <cellStyle name="Normal 6 2" xfId="92" xr:uid="{00000000-0005-0000-0000-00005A000000}"/>
    <cellStyle name="Note 2" xfId="78" xr:uid="{00000000-0005-0000-0000-00005B000000}"/>
    <cellStyle name="Note 3" xfId="79" xr:uid="{00000000-0005-0000-0000-00005C000000}"/>
    <cellStyle name="Output 2" xfId="80" xr:uid="{00000000-0005-0000-0000-00005D000000}"/>
    <cellStyle name="Output 3" xfId="81" xr:uid="{00000000-0005-0000-0000-00005E000000}"/>
    <cellStyle name="Title 2" xfId="82" xr:uid="{00000000-0005-0000-0000-00005F000000}"/>
    <cellStyle name="Title 3" xfId="83" xr:uid="{00000000-0005-0000-0000-000060000000}"/>
    <cellStyle name="Total 2" xfId="84" xr:uid="{00000000-0005-0000-0000-000061000000}"/>
    <cellStyle name="Total 3" xfId="85" xr:uid="{00000000-0005-0000-0000-000062000000}"/>
    <cellStyle name="Warning Text 2" xfId="86" xr:uid="{00000000-0005-0000-0000-000063000000}"/>
    <cellStyle name="Warning Text 3" xfId="87" xr:uid="{00000000-0005-0000-0000-000064000000}"/>
  </cellStyles>
  <dxfs count="0"/>
  <tableStyles count="0" defaultTableStyle="TableStyleMedium9" defaultPivotStyle="PivotStyleLight16"/>
  <colors>
    <mruColors>
      <color rgb="FFFFFFFF"/>
      <color rgb="FF2DC8FF"/>
      <color rgb="FF6DD9FF"/>
      <color rgb="FF48B8E0"/>
      <color rgb="FFD4F5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117928</xdr:colOff>
      <xdr:row>0</xdr:row>
      <xdr:rowOff>117929</xdr:rowOff>
    </xdr:from>
    <xdr:to>
      <xdr:col>1</xdr:col>
      <xdr:colOff>988786</xdr:colOff>
      <xdr:row>2</xdr:row>
      <xdr:rowOff>27499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F1549C-46D5-403F-A8C7-06DF4420D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28" y="117929"/>
          <a:ext cx="1378858" cy="1034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154214</xdr:colOff>
      <xdr:row>0</xdr:row>
      <xdr:rowOff>244929</xdr:rowOff>
    </xdr:from>
    <xdr:to>
      <xdr:col>2</xdr:col>
      <xdr:colOff>698500</xdr:colOff>
      <xdr:row>3</xdr:row>
      <xdr:rowOff>99055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FFB6DC-401F-4D14-8A20-3EADC48CE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44929"/>
          <a:ext cx="1605643" cy="1205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conestimating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iconestimat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4"/>
  <sheetViews>
    <sheetView view="pageBreakPreview" zoomScale="70" zoomScaleSheetLayoutView="70" workbookViewId="0">
      <selection activeCell="C5" sqref="C5"/>
    </sheetView>
  </sheetViews>
  <sheetFormatPr defaultColWidth="8.921875" defaultRowHeight="15.5" x14ac:dyDescent="0.35"/>
  <cols>
    <col min="1" max="1" width="6.15234375" style="20" customWidth="1"/>
    <col min="2" max="2" width="21.3828125" style="5" customWidth="1"/>
    <col min="3" max="3" width="43.07421875" style="5" customWidth="1"/>
    <col min="4" max="4" width="18.23046875" style="8" customWidth="1"/>
    <col min="5" max="6" width="16.07421875" style="5" customWidth="1"/>
    <col min="7" max="7" width="18" style="17" customWidth="1"/>
    <col min="8" max="16384" width="8.921875" style="5"/>
  </cols>
  <sheetData>
    <row r="1" spans="1:12" ht="43.5" customHeight="1" x14ac:dyDescent="0.35">
      <c r="A1" s="16"/>
      <c r="B1" s="43"/>
      <c r="C1" s="81"/>
      <c r="D1" s="34"/>
      <c r="E1" s="111" t="s">
        <v>465</v>
      </c>
      <c r="F1" s="111"/>
      <c r="G1" s="111"/>
      <c r="H1" s="111"/>
      <c r="I1" s="42"/>
      <c r="J1" s="42"/>
      <c r="K1" s="42"/>
      <c r="L1" s="42"/>
    </row>
    <row r="2" spans="1:12" ht="45" customHeight="1" x14ac:dyDescent="0.35">
      <c r="A2" s="21"/>
      <c r="B2" s="43"/>
      <c r="C2" s="81"/>
      <c r="D2" s="34"/>
      <c r="E2" s="112">
        <v>2392442502</v>
      </c>
      <c r="F2" s="112"/>
      <c r="G2" s="112"/>
      <c r="H2" s="112"/>
      <c r="I2" s="42"/>
      <c r="J2" s="42"/>
      <c r="K2" s="42"/>
      <c r="L2" s="41"/>
    </row>
    <row r="3" spans="1:12" ht="24.5" customHeight="1" thickBot="1" x14ac:dyDescent="0.4">
      <c r="A3" s="21"/>
      <c r="D3" s="34"/>
      <c r="E3" s="110"/>
      <c r="F3" s="110"/>
      <c r="G3" s="110"/>
      <c r="H3" s="44"/>
      <c r="I3" s="44"/>
      <c r="J3" s="44"/>
      <c r="K3" s="44"/>
      <c r="L3" s="44"/>
    </row>
    <row r="4" spans="1:12" x14ac:dyDescent="0.35">
      <c r="A4" s="98"/>
      <c r="B4" s="98" t="s">
        <v>15</v>
      </c>
      <c r="C4" s="98" t="s">
        <v>0</v>
      </c>
      <c r="D4" s="98" t="s">
        <v>16</v>
      </c>
      <c r="E4" s="98" t="s">
        <v>17</v>
      </c>
      <c r="F4" s="98"/>
      <c r="G4" s="98"/>
    </row>
    <row r="5" spans="1:12" s="8" customFormat="1" ht="14.5" x14ac:dyDescent="0.35">
      <c r="A5" s="18"/>
      <c r="G5" s="26"/>
    </row>
    <row r="6" spans="1:12" s="8" customFormat="1" ht="14.5" x14ac:dyDescent="0.35">
      <c r="A6" s="18"/>
      <c r="B6" s="27" t="s">
        <v>18</v>
      </c>
      <c r="C6" s="8" t="s">
        <v>19</v>
      </c>
      <c r="D6" s="28">
        <f>'Detailed Estimate'!P7</f>
        <v>29500</v>
      </c>
      <c r="E6" s="1"/>
      <c r="F6" s="6"/>
      <c r="G6" s="29"/>
    </row>
    <row r="7" spans="1:12" s="8" customFormat="1" ht="14.5" x14ac:dyDescent="0.35">
      <c r="A7" s="18"/>
      <c r="B7" s="27" t="s">
        <v>20</v>
      </c>
      <c r="C7" s="8" t="s">
        <v>36</v>
      </c>
      <c r="D7" s="28">
        <f>'Detailed Estimate'!P13</f>
        <v>321113.31281802634</v>
      </c>
      <c r="E7" s="1"/>
      <c r="F7" s="6"/>
      <c r="G7" s="29"/>
    </row>
    <row r="8" spans="1:12" s="8" customFormat="1" ht="14.5" x14ac:dyDescent="0.35">
      <c r="A8" s="18" t="str">
        <f>IF(G8&lt;&gt;"",1+MAX($A$1:A7),"")</f>
        <v/>
      </c>
      <c r="D8" s="30"/>
      <c r="G8" s="26"/>
    </row>
    <row r="9" spans="1:12" s="8" customFormat="1" ht="14.5" x14ac:dyDescent="0.35">
      <c r="A9" s="18"/>
      <c r="C9" s="31" t="s">
        <v>21</v>
      </c>
      <c r="D9" s="32">
        <f>SUM(D6:D8)</f>
        <v>350613.31281802634</v>
      </c>
      <c r="G9" s="26"/>
    </row>
    <row r="10" spans="1:12" s="8" customFormat="1" ht="14.5" x14ac:dyDescent="0.35">
      <c r="A10" s="18"/>
      <c r="C10" s="31" t="s">
        <v>22</v>
      </c>
      <c r="D10" s="32">
        <f>0.25*D9</f>
        <v>87653.328204506586</v>
      </c>
      <c r="G10" s="26"/>
    </row>
    <row r="11" spans="1:12" x14ac:dyDescent="0.35">
      <c r="A11" s="22"/>
      <c r="C11" s="31" t="s">
        <v>8</v>
      </c>
      <c r="D11" s="32">
        <f>SUM(D9:D10)</f>
        <v>438266.64102253295</v>
      </c>
      <c r="G11" s="26"/>
    </row>
    <row r="12" spans="1:12" s="8" customFormat="1" x14ac:dyDescent="0.35">
      <c r="A12" s="22"/>
      <c r="B12" s="5"/>
      <c r="C12" s="5"/>
      <c r="D12" s="5"/>
      <c r="E12" s="5"/>
      <c r="F12" s="5"/>
      <c r="G12" s="26"/>
    </row>
    <row r="13" spans="1:12" x14ac:dyDescent="0.35">
      <c r="A13" s="22" t="str">
        <f>IF(G24&lt;&gt;"",1+MAX($A$1:A12),"")</f>
        <v/>
      </c>
      <c r="C13" s="24" t="s">
        <v>23</v>
      </c>
      <c r="D13" s="5"/>
      <c r="G13" s="26"/>
    </row>
    <row r="14" spans="1:12" x14ac:dyDescent="0.35">
      <c r="A14" s="22" t="str">
        <f>IF(G25&lt;&gt;"",1+MAX($A$1:A13),"")</f>
        <v/>
      </c>
      <c r="C14" s="8" t="s">
        <v>24</v>
      </c>
      <c r="D14" s="5"/>
      <c r="G14" s="26"/>
    </row>
    <row r="15" spans="1:12" x14ac:dyDescent="0.35">
      <c r="G15" s="5"/>
    </row>
    <row r="16" spans="1:12" x14ac:dyDescent="0.35">
      <c r="G16" s="5"/>
    </row>
    <row r="17" spans="7:7" x14ac:dyDescent="0.35">
      <c r="G17" s="5"/>
    </row>
    <row r="18" spans="7:7" x14ac:dyDescent="0.35">
      <c r="G18" s="5"/>
    </row>
    <row r="19" spans="7:7" x14ac:dyDescent="0.35">
      <c r="G19" s="5"/>
    </row>
    <row r="20" spans="7:7" x14ac:dyDescent="0.35">
      <c r="G20" s="5"/>
    </row>
    <row r="21" spans="7:7" x14ac:dyDescent="0.35">
      <c r="G21" s="5"/>
    </row>
    <row r="22" spans="7:7" x14ac:dyDescent="0.35">
      <c r="G22" s="5"/>
    </row>
    <row r="23" spans="7:7" x14ac:dyDescent="0.35">
      <c r="G23" s="5"/>
    </row>
    <row r="24" spans="7:7" x14ac:dyDescent="0.35">
      <c r="G24" s="5"/>
    </row>
    <row r="25" spans="7:7" x14ac:dyDescent="0.35">
      <c r="G25" s="5"/>
    </row>
    <row r="26" spans="7:7" x14ac:dyDescent="0.35">
      <c r="G26" s="5"/>
    </row>
    <row r="27" spans="7:7" x14ac:dyDescent="0.35">
      <c r="G27" s="5"/>
    </row>
    <row r="28" spans="7:7" x14ac:dyDescent="0.35">
      <c r="G28" s="5"/>
    </row>
    <row r="29" spans="7:7" x14ac:dyDescent="0.35">
      <c r="G29" s="5"/>
    </row>
    <row r="30" spans="7:7" x14ac:dyDescent="0.35">
      <c r="G30" s="5"/>
    </row>
    <row r="31" spans="7:7" x14ac:dyDescent="0.35">
      <c r="G31" s="5"/>
    </row>
    <row r="32" spans="7:7" x14ac:dyDescent="0.35">
      <c r="G32" s="5"/>
    </row>
    <row r="33" spans="7:7" x14ac:dyDescent="0.35">
      <c r="G33" s="5"/>
    </row>
    <row r="34" spans="7:7" x14ac:dyDescent="0.35">
      <c r="G34" s="5"/>
    </row>
    <row r="35" spans="7:7" x14ac:dyDescent="0.35">
      <c r="G35" s="5"/>
    </row>
    <row r="36" spans="7:7" x14ac:dyDescent="0.35">
      <c r="G36" s="5"/>
    </row>
    <row r="37" spans="7:7" x14ac:dyDescent="0.35">
      <c r="G37" s="5"/>
    </row>
    <row r="38" spans="7:7" x14ac:dyDescent="0.35">
      <c r="G38" s="5"/>
    </row>
    <row r="39" spans="7:7" x14ac:dyDescent="0.35">
      <c r="G39" s="5"/>
    </row>
    <row r="40" spans="7:7" x14ac:dyDescent="0.35">
      <c r="G40" s="5"/>
    </row>
    <row r="41" spans="7:7" x14ac:dyDescent="0.35">
      <c r="G41" s="5"/>
    </row>
    <row r="42" spans="7:7" x14ac:dyDescent="0.35">
      <c r="G42" s="5"/>
    </row>
    <row r="43" spans="7:7" x14ac:dyDescent="0.35">
      <c r="G43" s="5"/>
    </row>
    <row r="44" spans="7:7" x14ac:dyDescent="0.35">
      <c r="G44" s="5"/>
    </row>
    <row r="45" spans="7:7" x14ac:dyDescent="0.35">
      <c r="G45" s="5"/>
    </row>
    <row r="46" spans="7:7" x14ac:dyDescent="0.35">
      <c r="G46" s="5"/>
    </row>
    <row r="47" spans="7:7" x14ac:dyDescent="0.35">
      <c r="G47" s="5"/>
    </row>
    <row r="48" spans="7:7" x14ac:dyDescent="0.35">
      <c r="G48" s="5"/>
    </row>
    <row r="49" spans="7:7" x14ac:dyDescent="0.35">
      <c r="G49" s="5"/>
    </row>
    <row r="50" spans="7:7" x14ac:dyDescent="0.35">
      <c r="G50" s="5"/>
    </row>
    <row r="51" spans="7:7" x14ac:dyDescent="0.35">
      <c r="G51" s="5"/>
    </row>
    <row r="52" spans="7:7" x14ac:dyDescent="0.35">
      <c r="G52" s="5"/>
    </row>
    <row r="53" spans="7:7" x14ac:dyDescent="0.35">
      <c r="G53" s="5"/>
    </row>
    <row r="54" spans="7:7" x14ac:dyDescent="0.35">
      <c r="G54" s="5"/>
    </row>
    <row r="55" spans="7:7" x14ac:dyDescent="0.35">
      <c r="G55" s="5"/>
    </row>
    <row r="56" spans="7:7" x14ac:dyDescent="0.35">
      <c r="G56" s="5"/>
    </row>
    <row r="57" spans="7:7" x14ac:dyDescent="0.35">
      <c r="G57" s="5"/>
    </row>
    <row r="58" spans="7:7" x14ac:dyDescent="0.35">
      <c r="G58" s="5"/>
    </row>
    <row r="59" spans="7:7" x14ac:dyDescent="0.35">
      <c r="G59" s="5"/>
    </row>
    <row r="60" spans="7:7" x14ac:dyDescent="0.35">
      <c r="G60" s="5"/>
    </row>
    <row r="61" spans="7:7" x14ac:dyDescent="0.35">
      <c r="G61" s="5"/>
    </row>
    <row r="62" spans="7:7" x14ac:dyDescent="0.35">
      <c r="G62" s="5"/>
    </row>
    <row r="63" spans="7:7" x14ac:dyDescent="0.35">
      <c r="G63" s="5"/>
    </row>
    <row r="64" spans="7:7" x14ac:dyDescent="0.35">
      <c r="G64" s="5"/>
    </row>
    <row r="65" spans="7:7" x14ac:dyDescent="0.35">
      <c r="G65" s="5"/>
    </row>
    <row r="66" spans="7:7" x14ac:dyDescent="0.35">
      <c r="G66" s="5"/>
    </row>
    <row r="67" spans="7:7" x14ac:dyDescent="0.35">
      <c r="G67" s="5"/>
    </row>
    <row r="68" spans="7:7" x14ac:dyDescent="0.35">
      <c r="G68" s="5"/>
    </row>
    <row r="69" spans="7:7" x14ac:dyDescent="0.35">
      <c r="G69" s="5"/>
    </row>
    <row r="70" spans="7:7" x14ac:dyDescent="0.35">
      <c r="G70" s="5"/>
    </row>
    <row r="71" spans="7:7" x14ac:dyDescent="0.35">
      <c r="G71" s="5"/>
    </row>
    <row r="72" spans="7:7" x14ac:dyDescent="0.35">
      <c r="G72" s="5"/>
    </row>
    <row r="73" spans="7:7" x14ac:dyDescent="0.35">
      <c r="G73" s="5"/>
    </row>
    <row r="74" spans="7:7" x14ac:dyDescent="0.35">
      <c r="G74" s="5"/>
    </row>
    <row r="75" spans="7:7" x14ac:dyDescent="0.35">
      <c r="G75" s="5"/>
    </row>
    <row r="76" spans="7:7" x14ac:dyDescent="0.35">
      <c r="G76" s="5"/>
    </row>
    <row r="77" spans="7:7" x14ac:dyDescent="0.35">
      <c r="G77" s="5"/>
    </row>
    <row r="78" spans="7:7" x14ac:dyDescent="0.35">
      <c r="G78" s="5"/>
    </row>
    <row r="79" spans="7:7" x14ac:dyDescent="0.35">
      <c r="G79" s="5"/>
    </row>
    <row r="80" spans="7:7" x14ac:dyDescent="0.35">
      <c r="G80" s="5"/>
    </row>
    <row r="81" spans="7:7" x14ac:dyDescent="0.35">
      <c r="G81" s="5"/>
    </row>
    <row r="82" spans="7:7" x14ac:dyDescent="0.35">
      <c r="G82" s="5"/>
    </row>
    <row r="83" spans="7:7" x14ac:dyDescent="0.35">
      <c r="G83" s="5"/>
    </row>
    <row r="84" spans="7:7" x14ac:dyDescent="0.35">
      <c r="G84" s="5"/>
    </row>
    <row r="85" spans="7:7" x14ac:dyDescent="0.35">
      <c r="G85" s="5"/>
    </row>
    <row r="86" spans="7:7" x14ac:dyDescent="0.35">
      <c r="G86" s="5"/>
    </row>
    <row r="87" spans="7:7" x14ac:dyDescent="0.35">
      <c r="G87" s="5"/>
    </row>
    <row r="88" spans="7:7" x14ac:dyDescent="0.35">
      <c r="G88" s="5"/>
    </row>
    <row r="89" spans="7:7" x14ac:dyDescent="0.35">
      <c r="G89" s="5"/>
    </row>
    <row r="90" spans="7:7" x14ac:dyDescent="0.35">
      <c r="G90" s="5"/>
    </row>
    <row r="91" spans="7:7" x14ac:dyDescent="0.35">
      <c r="G91" s="5"/>
    </row>
    <row r="92" spans="7:7" x14ac:dyDescent="0.35">
      <c r="G92" s="5"/>
    </row>
    <row r="93" spans="7:7" x14ac:dyDescent="0.35">
      <c r="G93" s="5"/>
    </row>
    <row r="94" spans="7:7" x14ac:dyDescent="0.35">
      <c r="G94" s="5"/>
    </row>
    <row r="95" spans="7:7" x14ac:dyDescent="0.35">
      <c r="G95" s="5"/>
    </row>
    <row r="96" spans="7:7" x14ac:dyDescent="0.35">
      <c r="G96" s="5"/>
    </row>
    <row r="97" spans="7:7" x14ac:dyDescent="0.35">
      <c r="G97" s="5"/>
    </row>
    <row r="98" spans="7:7" x14ac:dyDescent="0.35">
      <c r="G98" s="5"/>
    </row>
    <row r="99" spans="7:7" x14ac:dyDescent="0.35">
      <c r="G99" s="5"/>
    </row>
    <row r="100" spans="7:7" x14ac:dyDescent="0.35">
      <c r="G100" s="5"/>
    </row>
    <row r="101" spans="7:7" x14ac:dyDescent="0.35">
      <c r="G101" s="5"/>
    </row>
    <row r="102" spans="7:7" x14ac:dyDescent="0.35">
      <c r="G102" s="5"/>
    </row>
    <row r="103" spans="7:7" x14ac:dyDescent="0.35">
      <c r="G103" s="5"/>
    </row>
    <row r="104" spans="7:7" x14ac:dyDescent="0.35">
      <c r="G104" s="5"/>
    </row>
    <row r="105" spans="7:7" x14ac:dyDescent="0.35">
      <c r="G105" s="5"/>
    </row>
    <row r="106" spans="7:7" x14ac:dyDescent="0.35">
      <c r="G106" s="5"/>
    </row>
    <row r="107" spans="7:7" x14ac:dyDescent="0.35">
      <c r="G107" s="5"/>
    </row>
    <row r="108" spans="7:7" x14ac:dyDescent="0.35">
      <c r="G108" s="5"/>
    </row>
    <row r="109" spans="7:7" x14ac:dyDescent="0.35">
      <c r="G109" s="5"/>
    </row>
    <row r="110" spans="7:7" x14ac:dyDescent="0.35">
      <c r="G110" s="5"/>
    </row>
    <row r="111" spans="7:7" x14ac:dyDescent="0.35">
      <c r="G111" s="5"/>
    </row>
    <row r="112" spans="7:7" x14ac:dyDescent="0.35">
      <c r="G112" s="5"/>
    </row>
    <row r="113" spans="7:7" x14ac:dyDescent="0.35">
      <c r="G113" s="5"/>
    </row>
    <row r="114" spans="7:7" x14ac:dyDescent="0.35">
      <c r="G114" s="5"/>
    </row>
    <row r="115" spans="7:7" x14ac:dyDescent="0.35">
      <c r="G115" s="5"/>
    </row>
    <row r="116" spans="7:7" x14ac:dyDescent="0.35">
      <c r="G116" s="5"/>
    </row>
    <row r="117" spans="7:7" x14ac:dyDescent="0.35">
      <c r="G117" s="5"/>
    </row>
    <row r="118" spans="7:7" x14ac:dyDescent="0.35">
      <c r="G118" s="5"/>
    </row>
    <row r="119" spans="7:7" x14ac:dyDescent="0.35">
      <c r="G119" s="5"/>
    </row>
    <row r="120" spans="7:7" x14ac:dyDescent="0.35">
      <c r="G120" s="5"/>
    </row>
    <row r="121" spans="7:7" x14ac:dyDescent="0.35">
      <c r="G121" s="5"/>
    </row>
    <row r="122" spans="7:7" x14ac:dyDescent="0.35">
      <c r="G122" s="5"/>
    </row>
    <row r="123" spans="7:7" x14ac:dyDescent="0.35">
      <c r="G123" s="5"/>
    </row>
    <row r="124" spans="7:7" x14ac:dyDescent="0.35">
      <c r="G124" s="5"/>
    </row>
    <row r="125" spans="7:7" x14ac:dyDescent="0.35">
      <c r="G125" s="5"/>
    </row>
    <row r="126" spans="7:7" x14ac:dyDescent="0.35">
      <c r="G126" s="5"/>
    </row>
    <row r="127" spans="7:7" x14ac:dyDescent="0.35">
      <c r="G127" s="5"/>
    </row>
    <row r="128" spans="7:7" x14ac:dyDescent="0.35">
      <c r="G128" s="5"/>
    </row>
    <row r="129" spans="7:7" x14ac:dyDescent="0.35">
      <c r="G129" s="5"/>
    </row>
    <row r="130" spans="7:7" x14ac:dyDescent="0.35">
      <c r="G130" s="5"/>
    </row>
    <row r="131" spans="7:7" x14ac:dyDescent="0.35">
      <c r="G131" s="5"/>
    </row>
    <row r="132" spans="7:7" x14ac:dyDescent="0.35">
      <c r="G132" s="5"/>
    </row>
    <row r="133" spans="7:7" x14ac:dyDescent="0.35">
      <c r="G133" s="5"/>
    </row>
    <row r="134" spans="7:7" x14ac:dyDescent="0.35">
      <c r="G134" s="5"/>
    </row>
    <row r="135" spans="7:7" x14ac:dyDescent="0.35">
      <c r="G135" s="5"/>
    </row>
    <row r="136" spans="7:7" x14ac:dyDescent="0.35">
      <c r="G136" s="5"/>
    </row>
    <row r="137" spans="7:7" x14ac:dyDescent="0.35">
      <c r="G137" s="5"/>
    </row>
    <row r="138" spans="7:7" x14ac:dyDescent="0.35">
      <c r="G138" s="5"/>
    </row>
    <row r="139" spans="7:7" x14ac:dyDescent="0.35">
      <c r="G139" s="5"/>
    </row>
    <row r="140" spans="7:7" x14ac:dyDescent="0.35">
      <c r="G140" s="5"/>
    </row>
    <row r="141" spans="7:7" x14ac:dyDescent="0.35">
      <c r="G141" s="5"/>
    </row>
    <row r="142" spans="7:7" x14ac:dyDescent="0.35">
      <c r="G142" s="5"/>
    </row>
    <row r="143" spans="7:7" x14ac:dyDescent="0.35">
      <c r="G143" s="5"/>
    </row>
    <row r="144" spans="7:7" x14ac:dyDescent="0.35">
      <c r="G144" s="5"/>
    </row>
    <row r="145" spans="7:7" x14ac:dyDescent="0.35">
      <c r="G145" s="5"/>
    </row>
    <row r="146" spans="7:7" x14ac:dyDescent="0.35">
      <c r="G146" s="5"/>
    </row>
    <row r="147" spans="7:7" x14ac:dyDescent="0.35">
      <c r="G147" s="5"/>
    </row>
    <row r="148" spans="7:7" x14ac:dyDescent="0.35">
      <c r="G148" s="5"/>
    </row>
    <row r="149" spans="7:7" x14ac:dyDescent="0.35">
      <c r="G149" s="5"/>
    </row>
    <row r="150" spans="7:7" x14ac:dyDescent="0.35">
      <c r="G150" s="5"/>
    </row>
    <row r="151" spans="7:7" x14ac:dyDescent="0.35">
      <c r="G151" s="5"/>
    </row>
    <row r="152" spans="7:7" x14ac:dyDescent="0.35">
      <c r="G152" s="5"/>
    </row>
    <row r="153" spans="7:7" x14ac:dyDescent="0.35">
      <c r="G153" s="5"/>
    </row>
    <row r="154" spans="7:7" x14ac:dyDescent="0.35">
      <c r="G154" s="5"/>
    </row>
    <row r="155" spans="7:7" x14ac:dyDescent="0.35">
      <c r="G155" s="5"/>
    </row>
    <row r="156" spans="7:7" x14ac:dyDescent="0.35">
      <c r="G156" s="5"/>
    </row>
    <row r="157" spans="7:7" x14ac:dyDescent="0.35">
      <c r="G157" s="5"/>
    </row>
    <row r="158" spans="7:7" x14ac:dyDescent="0.35">
      <c r="G158" s="5"/>
    </row>
    <row r="159" spans="7:7" x14ac:dyDescent="0.35">
      <c r="G159" s="5"/>
    </row>
    <row r="160" spans="7:7" x14ac:dyDescent="0.35">
      <c r="G160" s="5"/>
    </row>
    <row r="161" spans="7:7" x14ac:dyDescent="0.35">
      <c r="G161" s="5"/>
    </row>
    <row r="162" spans="7:7" x14ac:dyDescent="0.35">
      <c r="G162" s="5"/>
    </row>
    <row r="163" spans="7:7" x14ac:dyDescent="0.35">
      <c r="G163" s="5"/>
    </row>
    <row r="164" spans="7:7" x14ac:dyDescent="0.35">
      <c r="G164" s="5"/>
    </row>
    <row r="165" spans="7:7" x14ac:dyDescent="0.35">
      <c r="G165" s="5"/>
    </row>
    <row r="166" spans="7:7" x14ac:dyDescent="0.35">
      <c r="G166" s="5"/>
    </row>
    <row r="167" spans="7:7" x14ac:dyDescent="0.35">
      <c r="G167" s="5"/>
    </row>
    <row r="168" spans="7:7" x14ac:dyDescent="0.35">
      <c r="G168" s="5"/>
    </row>
    <row r="169" spans="7:7" x14ac:dyDescent="0.35">
      <c r="G169" s="5"/>
    </row>
    <row r="170" spans="7:7" x14ac:dyDescent="0.35">
      <c r="G170" s="5"/>
    </row>
    <row r="171" spans="7:7" x14ac:dyDescent="0.35">
      <c r="G171" s="5"/>
    </row>
    <row r="172" spans="7:7" x14ac:dyDescent="0.35">
      <c r="G172" s="5"/>
    </row>
    <row r="173" spans="7:7" x14ac:dyDescent="0.35">
      <c r="G173" s="5"/>
    </row>
    <row r="174" spans="7:7" x14ac:dyDescent="0.35">
      <c r="G174" s="5"/>
    </row>
    <row r="175" spans="7:7" x14ac:dyDescent="0.35">
      <c r="G175" s="5"/>
    </row>
    <row r="176" spans="7:7" x14ac:dyDescent="0.35">
      <c r="G176" s="5"/>
    </row>
    <row r="177" spans="7:7" x14ac:dyDescent="0.35">
      <c r="G177" s="5"/>
    </row>
    <row r="178" spans="7:7" x14ac:dyDescent="0.35">
      <c r="G178" s="5"/>
    </row>
    <row r="179" spans="7:7" x14ac:dyDescent="0.35">
      <c r="G179" s="5"/>
    </row>
    <row r="180" spans="7:7" x14ac:dyDescent="0.35">
      <c r="G180" s="5"/>
    </row>
    <row r="181" spans="7:7" x14ac:dyDescent="0.35">
      <c r="G181" s="5"/>
    </row>
    <row r="182" spans="7:7" x14ac:dyDescent="0.35">
      <c r="G182" s="5"/>
    </row>
    <row r="183" spans="7:7" x14ac:dyDescent="0.35">
      <c r="G183" s="5"/>
    </row>
    <row r="184" spans="7:7" x14ac:dyDescent="0.35">
      <c r="G184" s="5"/>
    </row>
    <row r="185" spans="7:7" x14ac:dyDescent="0.35">
      <c r="G185" s="5"/>
    </row>
    <row r="186" spans="7:7" x14ac:dyDescent="0.35">
      <c r="G186" s="5"/>
    </row>
    <row r="187" spans="7:7" x14ac:dyDescent="0.35">
      <c r="G187" s="5"/>
    </row>
    <row r="188" spans="7:7" x14ac:dyDescent="0.35">
      <c r="G188" s="5"/>
    </row>
    <row r="189" spans="7:7" x14ac:dyDescent="0.35">
      <c r="G189" s="5"/>
    </row>
    <row r="190" spans="7:7" x14ac:dyDescent="0.35">
      <c r="G190" s="5"/>
    </row>
    <row r="191" spans="7:7" x14ac:dyDescent="0.35">
      <c r="G191" s="5"/>
    </row>
    <row r="192" spans="7:7" x14ac:dyDescent="0.35">
      <c r="G192" s="5"/>
    </row>
    <row r="193" spans="7:7" x14ac:dyDescent="0.35">
      <c r="G193" s="5"/>
    </row>
    <row r="194" spans="7:7" x14ac:dyDescent="0.35">
      <c r="G194" s="5"/>
    </row>
    <row r="195" spans="7:7" x14ac:dyDescent="0.35">
      <c r="G195" s="5"/>
    </row>
    <row r="196" spans="7:7" x14ac:dyDescent="0.35">
      <c r="G196" s="5"/>
    </row>
    <row r="197" spans="7:7" x14ac:dyDescent="0.35">
      <c r="G197" s="5"/>
    </row>
    <row r="198" spans="7:7" x14ac:dyDescent="0.35">
      <c r="G198" s="5"/>
    </row>
    <row r="199" spans="7:7" x14ac:dyDescent="0.35">
      <c r="G199" s="5"/>
    </row>
    <row r="200" spans="7:7" x14ac:dyDescent="0.35">
      <c r="G200" s="5"/>
    </row>
    <row r="201" spans="7:7" x14ac:dyDescent="0.35">
      <c r="G201" s="5"/>
    </row>
    <row r="202" spans="7:7" x14ac:dyDescent="0.35">
      <c r="G202" s="5"/>
    </row>
    <row r="203" spans="7:7" x14ac:dyDescent="0.35">
      <c r="G203" s="5"/>
    </row>
    <row r="204" spans="7:7" x14ac:dyDescent="0.35">
      <c r="G204" s="5"/>
    </row>
    <row r="205" spans="7:7" x14ac:dyDescent="0.35">
      <c r="G205" s="5"/>
    </row>
    <row r="206" spans="7:7" x14ac:dyDescent="0.35">
      <c r="G206" s="5"/>
    </row>
    <row r="207" spans="7:7" x14ac:dyDescent="0.35">
      <c r="G207" s="5"/>
    </row>
    <row r="208" spans="7:7" x14ac:dyDescent="0.35">
      <c r="G208" s="5"/>
    </row>
    <row r="209" spans="7:7" x14ac:dyDescent="0.35">
      <c r="G209" s="5"/>
    </row>
    <row r="210" spans="7:7" x14ac:dyDescent="0.35">
      <c r="G210" s="5"/>
    </row>
    <row r="211" spans="7:7" x14ac:dyDescent="0.35">
      <c r="G211" s="5"/>
    </row>
    <row r="212" spans="7:7" x14ac:dyDescent="0.35">
      <c r="G212" s="5"/>
    </row>
    <row r="213" spans="7:7" x14ac:dyDescent="0.35">
      <c r="G213" s="5"/>
    </row>
    <row r="214" spans="7:7" x14ac:dyDescent="0.35">
      <c r="G214" s="5"/>
    </row>
    <row r="215" spans="7:7" x14ac:dyDescent="0.35">
      <c r="G215" s="5"/>
    </row>
    <row r="216" spans="7:7" x14ac:dyDescent="0.35">
      <c r="G216" s="5"/>
    </row>
    <row r="217" spans="7:7" x14ac:dyDescent="0.35">
      <c r="G217" s="5"/>
    </row>
    <row r="218" spans="7:7" x14ac:dyDescent="0.35">
      <c r="G218" s="5"/>
    </row>
    <row r="219" spans="7:7" x14ac:dyDescent="0.35">
      <c r="G219" s="5"/>
    </row>
    <row r="220" spans="7:7" x14ac:dyDescent="0.35">
      <c r="G220" s="5"/>
    </row>
    <row r="221" spans="7:7" x14ac:dyDescent="0.35">
      <c r="G221" s="5"/>
    </row>
    <row r="222" spans="7:7" x14ac:dyDescent="0.35">
      <c r="G222" s="5"/>
    </row>
    <row r="223" spans="7:7" x14ac:dyDescent="0.35">
      <c r="G223" s="5"/>
    </row>
    <row r="224" spans="7:7" x14ac:dyDescent="0.35">
      <c r="G224" s="5"/>
    </row>
    <row r="225" spans="7:7" x14ac:dyDescent="0.35">
      <c r="G225" s="5"/>
    </row>
    <row r="226" spans="7:7" x14ac:dyDescent="0.35">
      <c r="G226" s="5"/>
    </row>
    <row r="227" spans="7:7" x14ac:dyDescent="0.35">
      <c r="G227" s="5"/>
    </row>
    <row r="228" spans="7:7" x14ac:dyDescent="0.35">
      <c r="G228" s="5"/>
    </row>
    <row r="229" spans="7:7" x14ac:dyDescent="0.35">
      <c r="G229" s="5"/>
    </row>
    <row r="230" spans="7:7" x14ac:dyDescent="0.35">
      <c r="G230" s="5"/>
    </row>
    <row r="231" spans="7:7" x14ac:dyDescent="0.35">
      <c r="G231" s="5"/>
    </row>
    <row r="232" spans="7:7" x14ac:dyDescent="0.35">
      <c r="G232" s="5"/>
    </row>
    <row r="233" spans="7:7" x14ac:dyDescent="0.35">
      <c r="G233" s="5"/>
    </row>
    <row r="234" spans="7:7" x14ac:dyDescent="0.35">
      <c r="G234" s="5"/>
    </row>
    <row r="235" spans="7:7" x14ac:dyDescent="0.35">
      <c r="G235" s="5"/>
    </row>
    <row r="236" spans="7:7" x14ac:dyDescent="0.35">
      <c r="G236" s="5"/>
    </row>
    <row r="237" spans="7:7" x14ac:dyDescent="0.35">
      <c r="G237" s="5"/>
    </row>
    <row r="238" spans="7:7" x14ac:dyDescent="0.35">
      <c r="G238" s="5"/>
    </row>
    <row r="239" spans="7:7" x14ac:dyDescent="0.35">
      <c r="G239" s="5"/>
    </row>
    <row r="240" spans="7:7" x14ac:dyDescent="0.35">
      <c r="G240" s="5"/>
    </row>
    <row r="241" spans="7:7" x14ac:dyDescent="0.35">
      <c r="G241" s="5"/>
    </row>
    <row r="242" spans="7:7" x14ac:dyDescent="0.35">
      <c r="G242" s="5"/>
    </row>
    <row r="243" spans="7:7" x14ac:dyDescent="0.35">
      <c r="G243" s="5"/>
    </row>
    <row r="244" spans="7:7" x14ac:dyDescent="0.35">
      <c r="G244" s="5"/>
    </row>
    <row r="245" spans="7:7" x14ac:dyDescent="0.35">
      <c r="G245" s="5"/>
    </row>
    <row r="246" spans="7:7" x14ac:dyDescent="0.35">
      <c r="G246" s="5"/>
    </row>
    <row r="247" spans="7:7" x14ac:dyDescent="0.35">
      <c r="G247" s="5"/>
    </row>
    <row r="248" spans="7:7" x14ac:dyDescent="0.35">
      <c r="G248" s="5"/>
    </row>
    <row r="249" spans="7:7" x14ac:dyDescent="0.35">
      <c r="G249" s="5"/>
    </row>
    <row r="250" spans="7:7" x14ac:dyDescent="0.35">
      <c r="G250" s="5"/>
    </row>
    <row r="251" spans="7:7" x14ac:dyDescent="0.35">
      <c r="G251" s="5"/>
    </row>
    <row r="252" spans="7:7" x14ac:dyDescent="0.35">
      <c r="G252" s="5"/>
    </row>
    <row r="253" spans="7:7" x14ac:dyDescent="0.35">
      <c r="G253" s="5"/>
    </row>
    <row r="254" spans="7:7" x14ac:dyDescent="0.35">
      <c r="G254" s="5"/>
    </row>
    <row r="255" spans="7:7" x14ac:dyDescent="0.35">
      <c r="G255" s="5"/>
    </row>
    <row r="256" spans="7:7" x14ac:dyDescent="0.35">
      <c r="G256" s="5"/>
    </row>
    <row r="257" spans="7:7" x14ac:dyDescent="0.35">
      <c r="G257" s="5"/>
    </row>
    <row r="258" spans="7:7" x14ac:dyDescent="0.35">
      <c r="G258" s="5"/>
    </row>
    <row r="259" spans="7:7" x14ac:dyDescent="0.35">
      <c r="G259" s="5"/>
    </row>
    <row r="260" spans="7:7" x14ac:dyDescent="0.35">
      <c r="G260" s="5"/>
    </row>
    <row r="261" spans="7:7" x14ac:dyDescent="0.35">
      <c r="G261" s="5"/>
    </row>
    <row r="262" spans="7:7" x14ac:dyDescent="0.35">
      <c r="G262" s="5"/>
    </row>
    <row r="263" spans="7:7" x14ac:dyDescent="0.35">
      <c r="G263" s="5"/>
    </row>
    <row r="264" spans="7:7" x14ac:dyDescent="0.35">
      <c r="G264" s="5"/>
    </row>
    <row r="265" spans="7:7" x14ac:dyDescent="0.35">
      <c r="G265" s="5"/>
    </row>
    <row r="266" spans="7:7" x14ac:dyDescent="0.35">
      <c r="G266" s="5"/>
    </row>
    <row r="267" spans="7:7" x14ac:dyDescent="0.35">
      <c r="G267" s="5"/>
    </row>
    <row r="268" spans="7:7" x14ac:dyDescent="0.35">
      <c r="G268" s="5"/>
    </row>
    <row r="269" spans="7:7" x14ac:dyDescent="0.35">
      <c r="G269" s="5"/>
    </row>
    <row r="270" spans="7:7" x14ac:dyDescent="0.35">
      <c r="G270" s="5"/>
    </row>
    <row r="271" spans="7:7" x14ac:dyDescent="0.35">
      <c r="G271" s="5"/>
    </row>
    <row r="272" spans="7:7" x14ac:dyDescent="0.35">
      <c r="G272" s="5"/>
    </row>
    <row r="273" spans="7:7" x14ac:dyDescent="0.35">
      <c r="G273" s="5"/>
    </row>
    <row r="274" spans="7:7" x14ac:dyDescent="0.35">
      <c r="G274" s="5"/>
    </row>
    <row r="275" spans="7:7" x14ac:dyDescent="0.35">
      <c r="G275" s="5"/>
    </row>
    <row r="276" spans="7:7" x14ac:dyDescent="0.35">
      <c r="G276" s="5"/>
    </row>
    <row r="277" spans="7:7" x14ac:dyDescent="0.35">
      <c r="G277" s="5"/>
    </row>
    <row r="278" spans="7:7" x14ac:dyDescent="0.35">
      <c r="G278" s="5"/>
    </row>
    <row r="279" spans="7:7" x14ac:dyDescent="0.35">
      <c r="G279" s="5"/>
    </row>
    <row r="280" spans="7:7" x14ac:dyDescent="0.35">
      <c r="G280" s="5"/>
    </row>
    <row r="281" spans="7:7" x14ac:dyDescent="0.35">
      <c r="G281" s="5"/>
    </row>
    <row r="282" spans="7:7" x14ac:dyDescent="0.35">
      <c r="G282" s="5"/>
    </row>
    <row r="283" spans="7:7" x14ac:dyDescent="0.35">
      <c r="G283" s="5"/>
    </row>
    <row r="284" spans="7:7" x14ac:dyDescent="0.35">
      <c r="G284" s="5"/>
    </row>
    <row r="285" spans="7:7" x14ac:dyDescent="0.35">
      <c r="G285" s="5"/>
    </row>
    <row r="286" spans="7:7" x14ac:dyDescent="0.35">
      <c r="G286" s="5"/>
    </row>
    <row r="287" spans="7:7" x14ac:dyDescent="0.35">
      <c r="G287" s="5"/>
    </row>
    <row r="288" spans="7:7" x14ac:dyDescent="0.35">
      <c r="G288" s="5"/>
    </row>
    <row r="289" spans="7:7" x14ac:dyDescent="0.35">
      <c r="G289" s="5"/>
    </row>
    <row r="290" spans="7:7" x14ac:dyDescent="0.35">
      <c r="G290" s="5"/>
    </row>
    <row r="291" spans="7:7" x14ac:dyDescent="0.35">
      <c r="G291" s="5"/>
    </row>
    <row r="292" spans="7:7" x14ac:dyDescent="0.35">
      <c r="G292" s="5"/>
    </row>
    <row r="293" spans="7:7" x14ac:dyDescent="0.35">
      <c r="G293" s="5"/>
    </row>
    <row r="294" spans="7:7" x14ac:dyDescent="0.35">
      <c r="G294" s="5"/>
    </row>
  </sheetData>
  <mergeCells count="3">
    <mergeCell ref="E3:G3"/>
    <mergeCell ref="E1:H1"/>
    <mergeCell ref="E2:H2"/>
  </mergeCells>
  <hyperlinks>
    <hyperlink ref="E1" r:id="rId1" xr:uid="{1F350351-4AFC-4744-822B-49260D89E9B0}"/>
  </hyperlinks>
  <printOptions horizontalCentered="1" verticalCentered="1"/>
  <pageMargins left="0.7" right="0.7" top="0.75" bottom="0.75" header="0.3" footer="0.3"/>
  <pageSetup scale="5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16"/>
  <sheetViews>
    <sheetView tabSelected="1" view="pageBreakPreview" zoomScale="70" zoomScaleSheetLayoutView="70" workbookViewId="0">
      <selection activeCell="E4" sqref="E4"/>
    </sheetView>
  </sheetViews>
  <sheetFormatPr defaultColWidth="8.921875" defaultRowHeight="15.5" x14ac:dyDescent="0.35"/>
  <cols>
    <col min="1" max="1" width="5" style="62" customWidth="1"/>
    <col min="2" max="2" width="12.84375" style="55" customWidth="1"/>
    <col min="3" max="3" width="13.15234375" style="55" customWidth="1"/>
    <col min="4" max="4" width="9.07421875" style="55" bestFit="1" customWidth="1"/>
    <col min="5" max="5" width="82.07421875" style="55" customWidth="1"/>
    <col min="6" max="6" width="11.15234375" style="54" customWidth="1"/>
    <col min="7" max="7" width="9.84375" style="55" customWidth="1"/>
    <col min="8" max="8" width="9.15234375" style="55" customWidth="1"/>
    <col min="9" max="13" width="12" style="8" customWidth="1"/>
    <col min="14" max="14" width="9.15234375" style="55" bestFit="1" customWidth="1"/>
    <col min="15" max="15" width="11.15234375" style="55" bestFit="1" customWidth="1"/>
    <col min="16" max="16" width="15.61328125" style="63" customWidth="1"/>
    <col min="17" max="17" width="8.921875" style="55"/>
    <col min="18" max="18" width="29.61328125" style="55" customWidth="1"/>
    <col min="19" max="19" width="28" style="55" customWidth="1"/>
    <col min="20" max="16384" width="8.921875" style="55"/>
  </cols>
  <sheetData>
    <row r="1" spans="1:18" ht="31" customHeight="1" x14ac:dyDescent="0.35">
      <c r="A1" s="82"/>
      <c r="B1" s="83"/>
      <c r="C1" s="83"/>
      <c r="D1" s="83"/>
      <c r="E1" s="84"/>
      <c r="F1" s="85"/>
      <c r="G1" s="86"/>
      <c r="H1" s="87"/>
      <c r="I1" s="113"/>
      <c r="J1" s="113"/>
      <c r="K1" s="113"/>
      <c r="L1" s="113"/>
      <c r="M1" s="113"/>
      <c r="N1" s="113"/>
      <c r="O1" s="113"/>
      <c r="P1" s="88"/>
      <c r="Q1" s="7"/>
    </row>
    <row r="2" spans="1:18" ht="43" customHeight="1" x14ac:dyDescent="0.35">
      <c r="A2" s="89"/>
      <c r="B2"/>
      <c r="C2"/>
      <c r="D2" s="43"/>
      <c r="E2" s="81"/>
      <c r="H2" s="34"/>
      <c r="I2" s="100"/>
      <c r="J2" s="101"/>
      <c r="K2" s="101"/>
      <c r="L2" s="112" t="s">
        <v>465</v>
      </c>
      <c r="M2" s="112"/>
      <c r="N2" s="112"/>
      <c r="O2" s="112"/>
      <c r="P2" s="60"/>
      <c r="Q2" s="56"/>
      <c r="R2" s="56"/>
    </row>
    <row r="3" spans="1:18" ht="33" customHeight="1" x14ac:dyDescent="0.35">
      <c r="A3" s="89"/>
      <c r="H3" s="34"/>
      <c r="I3" s="102"/>
      <c r="J3" s="102"/>
      <c r="K3" s="102"/>
      <c r="L3" s="112">
        <v>2392442502</v>
      </c>
      <c r="M3" s="112"/>
      <c r="N3" s="112"/>
      <c r="O3" s="112"/>
      <c r="P3" s="103"/>
      <c r="Q3" s="24"/>
    </row>
    <row r="4" spans="1:18" ht="29" customHeight="1" thickBot="1" x14ac:dyDescent="0.4">
      <c r="A4" s="90"/>
      <c r="B4" s="91"/>
      <c r="C4" s="91"/>
      <c r="D4" s="91"/>
      <c r="E4" s="92"/>
      <c r="F4" s="93"/>
      <c r="G4" s="91"/>
      <c r="H4" s="91"/>
      <c r="I4" s="94"/>
      <c r="J4" s="94"/>
      <c r="K4" s="94"/>
      <c r="L4" s="94"/>
      <c r="M4" s="94"/>
      <c r="N4" s="95"/>
      <c r="O4" s="96"/>
      <c r="P4" s="97"/>
    </row>
    <row r="5" spans="1:18" ht="40.5" customHeight="1" thickBot="1" x14ac:dyDescent="0.4">
      <c r="A5" s="98" t="s">
        <v>3</v>
      </c>
      <c r="B5" s="99" t="s">
        <v>37</v>
      </c>
      <c r="C5" s="98" t="s">
        <v>38</v>
      </c>
      <c r="D5" s="98" t="s">
        <v>10</v>
      </c>
      <c r="E5" s="98" t="s">
        <v>0</v>
      </c>
      <c r="F5" s="98" t="s">
        <v>11</v>
      </c>
      <c r="G5" s="99" t="s">
        <v>12</v>
      </c>
      <c r="H5" s="99" t="s">
        <v>4</v>
      </c>
      <c r="I5" s="99" t="s">
        <v>5</v>
      </c>
      <c r="J5" s="99" t="s">
        <v>27</v>
      </c>
      <c r="K5" s="99" t="s">
        <v>28</v>
      </c>
      <c r="L5" s="99" t="s">
        <v>29</v>
      </c>
      <c r="M5" s="99" t="s">
        <v>30</v>
      </c>
      <c r="N5" s="99" t="s">
        <v>1</v>
      </c>
      <c r="O5" s="99" t="s">
        <v>6</v>
      </c>
      <c r="P5" s="99" t="s">
        <v>7</v>
      </c>
      <c r="Q5" s="7"/>
    </row>
    <row r="6" spans="1:18" s="8" customFormat="1" ht="15" thickBot="1" x14ac:dyDescent="0.4">
      <c r="A6" s="36"/>
      <c r="F6" s="51"/>
      <c r="P6" s="9"/>
    </row>
    <row r="7" spans="1:18" ht="16" thickBot="1" x14ac:dyDescent="0.4">
      <c r="A7" s="104"/>
      <c r="B7" s="105"/>
      <c r="C7" s="105"/>
      <c r="D7" s="105" t="s">
        <v>13</v>
      </c>
      <c r="E7" s="106" t="s">
        <v>14</v>
      </c>
      <c r="F7" s="107"/>
      <c r="G7" s="108"/>
      <c r="H7" s="108"/>
      <c r="I7" s="108"/>
      <c r="J7" s="108"/>
      <c r="K7" s="108"/>
      <c r="L7" s="108"/>
      <c r="M7" s="108"/>
      <c r="N7" s="108"/>
      <c r="O7" s="108"/>
      <c r="P7" s="109">
        <f>SUM(O9:O11)</f>
        <v>29500</v>
      </c>
    </row>
    <row r="8" spans="1:18" s="8" customFormat="1" ht="14.5" x14ac:dyDescent="0.35">
      <c r="A8" s="37"/>
      <c r="B8" s="49"/>
      <c r="C8" s="49"/>
      <c r="F8" s="51"/>
      <c r="P8" s="9"/>
    </row>
    <row r="9" spans="1:18" s="8" customFormat="1" ht="14.5" x14ac:dyDescent="0.35">
      <c r="A9" s="35">
        <f>IF(I9&lt;&gt;"",1+MAX($A$1:A8),"")</f>
        <v>1</v>
      </c>
      <c r="B9" s="37"/>
      <c r="C9" s="37"/>
      <c r="E9" s="8" t="s">
        <v>464</v>
      </c>
      <c r="F9" s="6">
        <v>1</v>
      </c>
      <c r="G9" s="1">
        <v>0</v>
      </c>
      <c r="H9" s="2">
        <f t="shared" ref="H9" si="0">F9*(1+G9)</f>
        <v>1</v>
      </c>
      <c r="I9" s="15" t="s">
        <v>25</v>
      </c>
      <c r="J9" s="15"/>
      <c r="K9" s="15"/>
      <c r="L9" s="15"/>
      <c r="M9" s="15"/>
      <c r="N9" s="76">
        <v>12000</v>
      </c>
      <c r="O9" s="4">
        <f t="shared" ref="O9" si="1">N9*H9</f>
        <v>12000</v>
      </c>
      <c r="P9" s="9"/>
    </row>
    <row r="10" spans="1:18" s="8" customFormat="1" ht="14.5" x14ac:dyDescent="0.35">
      <c r="A10" s="35">
        <f>IF(I10&lt;&gt;"",1+MAX($A$1:A9),"")</f>
        <v>2</v>
      </c>
      <c r="B10" s="37"/>
      <c r="C10" s="37"/>
      <c r="E10" s="33" t="s">
        <v>39</v>
      </c>
      <c r="F10" s="6">
        <v>1</v>
      </c>
      <c r="G10" s="1">
        <v>0</v>
      </c>
      <c r="H10" s="2">
        <f t="shared" ref="H10:H11" si="2">F10*(1+G10)</f>
        <v>1</v>
      </c>
      <c r="I10" s="15" t="s">
        <v>25</v>
      </c>
      <c r="J10" s="15"/>
      <c r="K10" s="15"/>
      <c r="L10" s="15"/>
      <c r="M10" s="15"/>
      <c r="N10" s="76">
        <v>7500</v>
      </c>
      <c r="O10" s="4">
        <f t="shared" ref="O10:O11" si="3">N10*H10</f>
        <v>7500</v>
      </c>
      <c r="P10" s="9"/>
    </row>
    <row r="11" spans="1:18" s="8" customFormat="1" ht="14.5" x14ac:dyDescent="0.35">
      <c r="A11" s="35">
        <f>IF(I11&lt;&gt;"",1+MAX($A$1:A10),"")</f>
        <v>3</v>
      </c>
      <c r="B11" s="37"/>
      <c r="C11" s="37"/>
      <c r="E11" s="33" t="s">
        <v>40</v>
      </c>
      <c r="F11" s="6">
        <v>1</v>
      </c>
      <c r="G11" s="1">
        <v>0</v>
      </c>
      <c r="H11" s="2">
        <f t="shared" si="2"/>
        <v>1</v>
      </c>
      <c r="I11" s="15" t="s">
        <v>25</v>
      </c>
      <c r="J11" s="15"/>
      <c r="K11" s="15"/>
      <c r="L11" s="15"/>
      <c r="M11" s="15"/>
      <c r="N11" s="76">
        <v>10000</v>
      </c>
      <c r="O11" s="4">
        <f t="shared" si="3"/>
        <v>10000</v>
      </c>
      <c r="P11" s="9"/>
    </row>
    <row r="12" spans="1:18" ht="19" thickBot="1" x14ac:dyDescent="0.4">
      <c r="A12" s="35" t="str">
        <f>IF(I12&lt;&gt;"",1+MAX($A$1:A11),"")</f>
        <v/>
      </c>
      <c r="B12" s="59"/>
      <c r="C12" s="60"/>
      <c r="D12" s="23"/>
      <c r="E12" s="48"/>
      <c r="F12" s="51"/>
      <c r="G12" s="8"/>
      <c r="H12" s="8"/>
      <c r="J12" s="40"/>
      <c r="K12" s="40"/>
      <c r="L12" s="40"/>
      <c r="M12" s="40"/>
      <c r="N12" s="8"/>
      <c r="O12" s="8"/>
      <c r="P12" s="9"/>
    </row>
    <row r="13" spans="1:18" ht="16" thickBot="1" x14ac:dyDescent="0.4">
      <c r="A13" s="104" t="str">
        <f>IF(I13&lt;&gt;"",1+MAX($A$1:A12),"")</f>
        <v/>
      </c>
      <c r="B13" s="105"/>
      <c r="C13" s="105"/>
      <c r="D13" s="105" t="s">
        <v>31</v>
      </c>
      <c r="E13" s="106" t="s">
        <v>32</v>
      </c>
      <c r="F13" s="107"/>
      <c r="G13" s="108"/>
      <c r="H13" s="108"/>
      <c r="I13" s="108"/>
      <c r="J13" s="108"/>
      <c r="K13" s="108"/>
      <c r="L13" s="108"/>
      <c r="M13" s="108"/>
      <c r="N13" s="108"/>
      <c r="O13" s="108"/>
      <c r="P13" s="109">
        <f>SUM(O16:O693)</f>
        <v>321113.31281802634</v>
      </c>
    </row>
    <row r="14" spans="1:18" x14ac:dyDescent="0.35">
      <c r="A14" s="35" t="str">
        <f>IF(I14&lt;&gt;"",1+MAX($A$1:A13),"")</f>
        <v/>
      </c>
      <c r="B14" s="37"/>
      <c r="C14" s="37"/>
      <c r="D14" s="23"/>
      <c r="E14" s="24"/>
      <c r="F14" s="51"/>
      <c r="G14" s="8"/>
      <c r="H14" s="8"/>
      <c r="J14" s="40"/>
      <c r="K14" s="40"/>
      <c r="L14" s="40"/>
      <c r="M14" s="40"/>
      <c r="N14" s="8"/>
      <c r="O14" s="8"/>
      <c r="P14" s="9"/>
    </row>
    <row r="15" spans="1:18" x14ac:dyDescent="0.35">
      <c r="A15" s="35" t="str">
        <f>IF(I15&lt;&gt;"",1+MAX($A$1:A14),"")</f>
        <v/>
      </c>
      <c r="B15" s="37"/>
      <c r="C15" s="37"/>
      <c r="D15" s="46"/>
      <c r="E15" s="47" t="s">
        <v>49</v>
      </c>
      <c r="F15" s="51"/>
      <c r="G15" s="8"/>
      <c r="H15" s="8"/>
      <c r="J15" s="40"/>
      <c r="K15" s="40"/>
      <c r="L15" s="40"/>
      <c r="M15" s="40"/>
      <c r="N15" s="8"/>
      <c r="O15" s="8"/>
      <c r="P15" s="9"/>
    </row>
    <row r="16" spans="1:18" x14ac:dyDescent="0.35">
      <c r="A16" s="35" t="str">
        <f>IF(I16&lt;&gt;"",1+MAX($A$1:A15),"")</f>
        <v/>
      </c>
      <c r="B16" s="59"/>
      <c r="C16" s="60"/>
      <c r="D16" s="23"/>
      <c r="E16" s="24"/>
      <c r="F16" s="51"/>
      <c r="G16" s="8"/>
      <c r="H16" s="8"/>
      <c r="J16" s="40"/>
      <c r="K16" s="40"/>
      <c r="L16" s="40"/>
      <c r="M16" s="40"/>
      <c r="N16" s="8"/>
      <c r="O16" s="8"/>
      <c r="P16" s="9"/>
    </row>
    <row r="17" spans="1:16" x14ac:dyDescent="0.35">
      <c r="A17" s="35" t="str">
        <f>IF(I17&lt;&gt;"",1+MAX($A$1:A16),"")</f>
        <v/>
      </c>
      <c r="B17" s="59"/>
      <c r="C17" s="60"/>
      <c r="D17" s="45"/>
      <c r="E17" s="50" t="s">
        <v>34</v>
      </c>
      <c r="F17" s="51"/>
      <c r="G17" s="8"/>
      <c r="H17" s="8"/>
      <c r="J17" s="40"/>
      <c r="K17" s="40"/>
      <c r="L17" s="40"/>
      <c r="M17" s="40"/>
      <c r="N17" s="8"/>
      <c r="O17" s="8"/>
      <c r="P17" s="25"/>
    </row>
    <row r="18" spans="1:16" s="8" customFormat="1" ht="14.5" x14ac:dyDescent="0.35">
      <c r="A18" s="35">
        <f>IF(I18&lt;&gt;"",1+MAX($A$1:A17),"")</f>
        <v>4</v>
      </c>
      <c r="B18" s="37" t="s">
        <v>380</v>
      </c>
      <c r="C18" s="37" t="s">
        <v>380</v>
      </c>
      <c r="E18" s="33" t="s">
        <v>50</v>
      </c>
      <c r="F18" s="6">
        <f>2674.18/32</f>
        <v>83.568124999999995</v>
      </c>
      <c r="G18" s="1">
        <v>0</v>
      </c>
      <c r="H18" s="2">
        <f t="shared" ref="H18" si="4">F18*(1+G18)</f>
        <v>83.568124999999995</v>
      </c>
      <c r="I18" s="15" t="s">
        <v>33</v>
      </c>
      <c r="J18" s="78">
        <v>90</v>
      </c>
      <c r="K18" s="40">
        <f>J18*H18</f>
        <v>7521.1312499999995</v>
      </c>
      <c r="L18" s="40">
        <v>53</v>
      </c>
      <c r="M18" s="40">
        <f>L18*H18</f>
        <v>4429.1106249999993</v>
      </c>
      <c r="N18" s="78">
        <v>143</v>
      </c>
      <c r="O18" s="4">
        <f>N18*H18</f>
        <v>11950.241875</v>
      </c>
      <c r="P18" s="9"/>
    </row>
    <row r="19" spans="1:16" s="8" customFormat="1" x14ac:dyDescent="0.35">
      <c r="A19" s="35" t="str">
        <f>IF(I19&lt;&gt;"",1+MAX($A$1:A18),"")</f>
        <v/>
      </c>
      <c r="B19" s="59"/>
      <c r="C19" s="60"/>
      <c r="E19" s="33"/>
      <c r="F19" s="6"/>
      <c r="G19" s="1"/>
      <c r="H19" s="2"/>
      <c r="I19" s="15"/>
      <c r="J19" s="40"/>
      <c r="K19" s="40"/>
      <c r="L19" s="40"/>
      <c r="M19" s="40"/>
      <c r="N19" s="3"/>
      <c r="O19" s="4"/>
      <c r="P19" s="9"/>
    </row>
    <row r="20" spans="1:16" x14ac:dyDescent="0.35">
      <c r="A20" s="35" t="str">
        <f>IF(I20&lt;&gt;"",1+MAX($A$1:A19),"")</f>
        <v/>
      </c>
      <c r="B20" s="59"/>
      <c r="C20" s="60"/>
      <c r="D20" s="45"/>
      <c r="E20" s="50" t="s">
        <v>42</v>
      </c>
      <c r="F20" s="51"/>
      <c r="G20" s="8"/>
      <c r="H20" s="8"/>
      <c r="J20" s="40"/>
      <c r="K20" s="40"/>
      <c r="L20" s="40"/>
      <c r="M20" s="40"/>
      <c r="N20" s="8"/>
      <c r="O20" s="8"/>
      <c r="P20" s="25"/>
    </row>
    <row r="21" spans="1:16" s="8" customFormat="1" ht="14.5" x14ac:dyDescent="0.35">
      <c r="A21" s="35">
        <f>IF(I21&lt;&gt;"",1+MAX($A$1:A20),"")</f>
        <v>5</v>
      </c>
      <c r="B21" s="37" t="s">
        <v>380</v>
      </c>
      <c r="C21" s="37" t="s">
        <v>380</v>
      </c>
      <c r="E21" s="33" t="s">
        <v>51</v>
      </c>
      <c r="F21" s="6">
        <v>11</v>
      </c>
      <c r="G21" s="1">
        <v>0</v>
      </c>
      <c r="H21" s="2">
        <f t="shared" ref="H21" si="5">F21*(1+G21)</f>
        <v>11</v>
      </c>
      <c r="I21" s="15" t="s">
        <v>33</v>
      </c>
      <c r="J21" s="3">
        <v>897.41079999999988</v>
      </c>
      <c r="K21" s="40">
        <f t="shared" ref="K21" si="6">J21*H21</f>
        <v>9871.518799999998</v>
      </c>
      <c r="L21" s="40">
        <v>649.8492</v>
      </c>
      <c r="M21" s="40">
        <f t="shared" ref="M21" si="7">L21*H21</f>
        <v>7148.3411999999998</v>
      </c>
      <c r="N21" s="3">
        <v>1547.26</v>
      </c>
      <c r="O21" s="4">
        <f t="shared" ref="O21" si="8">N21*H21</f>
        <v>17019.86</v>
      </c>
      <c r="P21" s="80"/>
    </row>
    <row r="22" spans="1:16" s="8" customFormat="1" ht="14.5" x14ac:dyDescent="0.35">
      <c r="A22" s="35">
        <f>IF(I22&lt;&gt;"",1+MAX($A$1:A21),"")</f>
        <v>6</v>
      </c>
      <c r="B22" s="37" t="s">
        <v>380</v>
      </c>
      <c r="C22" s="37" t="s">
        <v>380</v>
      </c>
      <c r="E22" s="33" t="s">
        <v>52</v>
      </c>
      <c r="F22" s="6">
        <v>1</v>
      </c>
      <c r="G22" s="1">
        <v>0</v>
      </c>
      <c r="H22" s="2">
        <f t="shared" ref="H22:H47" si="9">F22*(1+G22)</f>
        <v>1</v>
      </c>
      <c r="I22" s="15" t="s">
        <v>33</v>
      </c>
      <c r="J22" s="3">
        <v>814.01839999999993</v>
      </c>
      <c r="K22" s="40">
        <f t="shared" ref="K22:K47" si="10">J22*H22</f>
        <v>814.01839999999993</v>
      </c>
      <c r="L22" s="40">
        <v>589.46159999999998</v>
      </c>
      <c r="M22" s="40">
        <f t="shared" ref="M22:M47" si="11">L22*H22</f>
        <v>589.46159999999998</v>
      </c>
      <c r="N22" s="3">
        <v>1403.48</v>
      </c>
      <c r="O22" s="4">
        <f t="shared" ref="O22:O47" si="12">N22*H22</f>
        <v>1403.48</v>
      </c>
      <c r="P22" s="9"/>
    </row>
    <row r="23" spans="1:16" s="8" customFormat="1" ht="14.5" x14ac:dyDescent="0.35">
      <c r="A23" s="35">
        <f>IF(I23&lt;&gt;"",1+MAX($A$1:A22),"")</f>
        <v>7</v>
      </c>
      <c r="B23" s="37" t="s">
        <v>380</v>
      </c>
      <c r="C23" s="37" t="s">
        <v>380</v>
      </c>
      <c r="E23" s="33" t="s">
        <v>53</v>
      </c>
      <c r="F23" s="6">
        <v>5</v>
      </c>
      <c r="G23" s="1">
        <v>0</v>
      </c>
      <c r="H23" s="2">
        <f t="shared" ref="H23:H37" si="13">F23*(1+G23)</f>
        <v>5</v>
      </c>
      <c r="I23" s="15" t="s">
        <v>33</v>
      </c>
      <c r="J23" s="3">
        <v>826.83639999999991</v>
      </c>
      <c r="K23" s="40">
        <f t="shared" si="10"/>
        <v>4134.1819999999998</v>
      </c>
      <c r="L23" s="40">
        <v>598.7435999999999</v>
      </c>
      <c r="M23" s="40">
        <f t="shared" si="11"/>
        <v>2993.7179999999994</v>
      </c>
      <c r="N23" s="3">
        <v>1425.58</v>
      </c>
      <c r="O23" s="4">
        <f t="shared" ref="O23:O37" si="14">N23*H23</f>
        <v>7127.9</v>
      </c>
      <c r="P23" s="9"/>
    </row>
    <row r="24" spans="1:16" s="8" customFormat="1" ht="14.5" x14ac:dyDescent="0.35">
      <c r="A24" s="35">
        <f>IF(I24&lt;&gt;"",1+MAX($A$1:A23),"")</f>
        <v>8</v>
      </c>
      <c r="B24" s="37" t="s">
        <v>380</v>
      </c>
      <c r="C24" s="37" t="s">
        <v>380</v>
      </c>
      <c r="E24" s="33" t="s">
        <v>54</v>
      </c>
      <c r="F24" s="6">
        <v>1</v>
      </c>
      <c r="G24" s="1">
        <v>0</v>
      </c>
      <c r="H24" s="2">
        <f t="shared" si="13"/>
        <v>1</v>
      </c>
      <c r="I24" s="15" t="s">
        <v>33</v>
      </c>
      <c r="J24" s="3">
        <v>312.75919999999996</v>
      </c>
      <c r="K24" s="40">
        <f t="shared" si="10"/>
        <v>312.75919999999996</v>
      </c>
      <c r="L24" s="40">
        <v>226.48079999999999</v>
      </c>
      <c r="M24" s="40">
        <f t="shared" si="11"/>
        <v>226.48079999999999</v>
      </c>
      <c r="N24" s="3">
        <v>539.24</v>
      </c>
      <c r="O24" s="4">
        <f t="shared" si="14"/>
        <v>539.24</v>
      </c>
      <c r="P24" s="9"/>
    </row>
    <row r="25" spans="1:16" s="8" customFormat="1" ht="14.5" x14ac:dyDescent="0.35">
      <c r="A25" s="35">
        <f>IF(I25&lt;&gt;"",1+MAX($A$1:A24),"")</f>
        <v>9</v>
      </c>
      <c r="B25" s="37" t="s">
        <v>380</v>
      </c>
      <c r="C25" s="37" t="s">
        <v>380</v>
      </c>
      <c r="E25" s="33" t="s">
        <v>55</v>
      </c>
      <c r="F25" s="6">
        <v>4</v>
      </c>
      <c r="G25" s="1">
        <v>0</v>
      </c>
      <c r="H25" s="2">
        <f t="shared" si="13"/>
        <v>4</v>
      </c>
      <c r="I25" s="15" t="s">
        <v>33</v>
      </c>
      <c r="J25" s="3">
        <v>83.995599999999996</v>
      </c>
      <c r="K25" s="40">
        <f t="shared" si="10"/>
        <v>335.98239999999998</v>
      </c>
      <c r="L25" s="40">
        <v>60.824399999999997</v>
      </c>
      <c r="M25" s="40">
        <f t="shared" si="11"/>
        <v>243.29759999999999</v>
      </c>
      <c r="N25" s="3">
        <v>144.82</v>
      </c>
      <c r="O25" s="4">
        <f t="shared" si="14"/>
        <v>579.28</v>
      </c>
      <c r="P25" s="9"/>
    </row>
    <row r="26" spans="1:16" s="8" customFormat="1" ht="14.5" x14ac:dyDescent="0.35">
      <c r="A26" s="35">
        <f>IF(I26&lt;&gt;"",1+MAX($A$1:A25),"")</f>
        <v>10</v>
      </c>
      <c r="B26" s="37" t="s">
        <v>380</v>
      </c>
      <c r="C26" s="37" t="s">
        <v>380</v>
      </c>
      <c r="E26" s="33" t="s">
        <v>56</v>
      </c>
      <c r="F26" s="6">
        <v>7</v>
      </c>
      <c r="G26" s="1">
        <v>0</v>
      </c>
      <c r="H26" s="2">
        <f t="shared" si="13"/>
        <v>7</v>
      </c>
      <c r="I26" s="15" t="s">
        <v>33</v>
      </c>
      <c r="J26" s="3">
        <v>168.74519999999998</v>
      </c>
      <c r="K26" s="40">
        <f t="shared" si="10"/>
        <v>1181.2163999999998</v>
      </c>
      <c r="L26" s="40">
        <v>122.1948</v>
      </c>
      <c r="M26" s="40">
        <f t="shared" si="11"/>
        <v>855.36360000000002</v>
      </c>
      <c r="N26" s="3">
        <v>290.94</v>
      </c>
      <c r="O26" s="4">
        <f t="shared" si="14"/>
        <v>2036.58</v>
      </c>
      <c r="P26" s="9"/>
    </row>
    <row r="27" spans="1:16" s="8" customFormat="1" ht="14.5" x14ac:dyDescent="0.35">
      <c r="A27" s="35">
        <f>IF(I27&lt;&gt;"",1+MAX($A$1:A26),"")</f>
        <v>11</v>
      </c>
      <c r="B27" s="37" t="s">
        <v>380</v>
      </c>
      <c r="C27" s="37" t="s">
        <v>380</v>
      </c>
      <c r="E27" s="33" t="s">
        <v>57</v>
      </c>
      <c r="F27" s="6">
        <v>1</v>
      </c>
      <c r="G27" s="1">
        <v>0</v>
      </c>
      <c r="H27" s="2">
        <f t="shared" si="13"/>
        <v>1</v>
      </c>
      <c r="I27" s="15" t="s">
        <v>33</v>
      </c>
      <c r="J27" s="3">
        <v>391.62759999999997</v>
      </c>
      <c r="K27" s="40">
        <f t="shared" si="10"/>
        <v>391.62759999999997</v>
      </c>
      <c r="L27" s="40">
        <v>283.5924</v>
      </c>
      <c r="M27" s="40">
        <f t="shared" si="11"/>
        <v>283.5924</v>
      </c>
      <c r="N27" s="3">
        <v>675.22</v>
      </c>
      <c r="O27" s="4">
        <f t="shared" si="14"/>
        <v>675.22</v>
      </c>
      <c r="P27" s="9"/>
    </row>
    <row r="28" spans="1:16" s="8" customFormat="1" ht="14.5" x14ac:dyDescent="0.35">
      <c r="A28" s="35">
        <f>IF(I28&lt;&gt;"",1+MAX($A$1:A27),"")</f>
        <v>12</v>
      </c>
      <c r="B28" s="37" t="s">
        <v>380</v>
      </c>
      <c r="C28" s="37" t="s">
        <v>380</v>
      </c>
      <c r="E28" s="33" t="s">
        <v>58</v>
      </c>
      <c r="F28" s="6">
        <v>1</v>
      </c>
      <c r="G28" s="1">
        <v>0</v>
      </c>
      <c r="H28" s="2">
        <f t="shared" si="13"/>
        <v>1</v>
      </c>
      <c r="I28" s="15" t="s">
        <v>33</v>
      </c>
      <c r="J28" s="3">
        <v>307.93360000000001</v>
      </c>
      <c r="K28" s="40">
        <f t="shared" si="10"/>
        <v>307.93360000000001</v>
      </c>
      <c r="L28" s="40">
        <v>222.98640000000003</v>
      </c>
      <c r="M28" s="40">
        <f t="shared" si="11"/>
        <v>222.98640000000003</v>
      </c>
      <c r="N28" s="3">
        <v>530.92000000000007</v>
      </c>
      <c r="O28" s="4">
        <f t="shared" si="14"/>
        <v>530.92000000000007</v>
      </c>
      <c r="P28" s="9"/>
    </row>
    <row r="29" spans="1:16" s="8" customFormat="1" ht="14.5" x14ac:dyDescent="0.35">
      <c r="A29" s="35">
        <f>IF(I29&lt;&gt;"",1+MAX($A$1:A28),"")</f>
        <v>13</v>
      </c>
      <c r="B29" s="37" t="s">
        <v>380</v>
      </c>
      <c r="C29" s="37" t="s">
        <v>380</v>
      </c>
      <c r="E29" s="33" t="s">
        <v>59</v>
      </c>
      <c r="F29" s="6">
        <v>9</v>
      </c>
      <c r="G29" s="1">
        <v>0</v>
      </c>
      <c r="H29" s="2">
        <f t="shared" si="13"/>
        <v>9</v>
      </c>
      <c r="I29" s="15" t="s">
        <v>33</v>
      </c>
      <c r="J29" s="3">
        <v>204.334</v>
      </c>
      <c r="K29" s="40">
        <f t="shared" si="10"/>
        <v>1839.0060000000001</v>
      </c>
      <c r="L29" s="40">
        <v>147.96600000000001</v>
      </c>
      <c r="M29" s="40">
        <f t="shared" si="11"/>
        <v>1331.694</v>
      </c>
      <c r="N29" s="3">
        <v>352.3</v>
      </c>
      <c r="O29" s="4">
        <f t="shared" si="14"/>
        <v>3170.7000000000003</v>
      </c>
      <c r="P29" s="9"/>
    </row>
    <row r="30" spans="1:16" s="8" customFormat="1" ht="14.5" x14ac:dyDescent="0.35">
      <c r="A30" s="35">
        <f>IF(I30&lt;&gt;"",1+MAX($A$1:A29),"")</f>
        <v>14</v>
      </c>
      <c r="B30" s="37" t="s">
        <v>380</v>
      </c>
      <c r="C30" s="37" t="s">
        <v>380</v>
      </c>
      <c r="E30" s="33" t="s">
        <v>60</v>
      </c>
      <c r="F30" s="6">
        <v>6</v>
      </c>
      <c r="G30" s="1">
        <v>0</v>
      </c>
      <c r="H30" s="2">
        <f t="shared" si="13"/>
        <v>6</v>
      </c>
      <c r="I30" s="15" t="s">
        <v>33</v>
      </c>
      <c r="J30" s="3">
        <v>225.89839999999998</v>
      </c>
      <c r="K30" s="40">
        <f t="shared" si="10"/>
        <v>1355.3903999999998</v>
      </c>
      <c r="L30" s="40">
        <v>163.58160000000001</v>
      </c>
      <c r="M30" s="40">
        <f t="shared" si="11"/>
        <v>981.48960000000011</v>
      </c>
      <c r="N30" s="3">
        <v>389.48</v>
      </c>
      <c r="O30" s="4">
        <f t="shared" si="14"/>
        <v>2336.88</v>
      </c>
      <c r="P30" s="9"/>
    </row>
    <row r="31" spans="1:16" s="8" customFormat="1" ht="14.5" x14ac:dyDescent="0.35">
      <c r="A31" s="35">
        <f>IF(I31&lt;&gt;"",1+MAX($A$1:A30),"")</f>
        <v>15</v>
      </c>
      <c r="B31" s="37" t="s">
        <v>380</v>
      </c>
      <c r="C31" s="37" t="s">
        <v>380</v>
      </c>
      <c r="E31" s="33" t="s">
        <v>61</v>
      </c>
      <c r="F31" s="6">
        <v>6</v>
      </c>
      <c r="G31" s="1">
        <v>0</v>
      </c>
      <c r="H31" s="2">
        <f t="shared" si="13"/>
        <v>6</v>
      </c>
      <c r="I31" s="15" t="s">
        <v>33</v>
      </c>
      <c r="J31" s="3">
        <v>225.74760000000001</v>
      </c>
      <c r="K31" s="40">
        <f t="shared" si="10"/>
        <v>1354.4856</v>
      </c>
      <c r="L31" s="40">
        <v>163.47239999999999</v>
      </c>
      <c r="M31" s="40">
        <f t="shared" si="11"/>
        <v>980.83439999999996</v>
      </c>
      <c r="N31" s="3">
        <v>389.22</v>
      </c>
      <c r="O31" s="4">
        <f t="shared" si="14"/>
        <v>2335.3200000000002</v>
      </c>
      <c r="P31" s="9"/>
    </row>
    <row r="32" spans="1:16" s="8" customFormat="1" ht="14.5" x14ac:dyDescent="0.35">
      <c r="A32" s="35">
        <f>IF(I32&lt;&gt;"",1+MAX($A$1:A31),"")</f>
        <v>16</v>
      </c>
      <c r="B32" s="37" t="s">
        <v>380</v>
      </c>
      <c r="C32" s="37" t="s">
        <v>380</v>
      </c>
      <c r="E32" s="33" t="s">
        <v>62</v>
      </c>
      <c r="F32" s="6">
        <v>1</v>
      </c>
      <c r="G32" s="1">
        <v>0</v>
      </c>
      <c r="H32" s="2">
        <f t="shared" si="13"/>
        <v>1</v>
      </c>
      <c r="I32" s="15" t="s">
        <v>33</v>
      </c>
      <c r="J32" s="3">
        <v>225.5968</v>
      </c>
      <c r="K32" s="40">
        <f t="shared" si="10"/>
        <v>225.5968</v>
      </c>
      <c r="L32" s="40">
        <v>163.36320000000001</v>
      </c>
      <c r="M32" s="40">
        <f t="shared" si="11"/>
        <v>163.36320000000001</v>
      </c>
      <c r="N32" s="3">
        <v>388.96000000000004</v>
      </c>
      <c r="O32" s="4">
        <f t="shared" si="14"/>
        <v>388.96000000000004</v>
      </c>
      <c r="P32" s="9"/>
    </row>
    <row r="33" spans="1:16" s="8" customFormat="1" ht="14.5" x14ac:dyDescent="0.35">
      <c r="A33" s="35">
        <f>IF(I33&lt;&gt;"",1+MAX($A$1:A32),"")</f>
        <v>17</v>
      </c>
      <c r="B33" s="37" t="s">
        <v>380</v>
      </c>
      <c r="C33" s="37" t="s">
        <v>380</v>
      </c>
      <c r="E33" s="33" t="s">
        <v>63</v>
      </c>
      <c r="F33" s="6">
        <v>1</v>
      </c>
      <c r="G33" s="1">
        <v>0</v>
      </c>
      <c r="H33" s="2">
        <f t="shared" si="13"/>
        <v>1</v>
      </c>
      <c r="I33" s="15" t="s">
        <v>33</v>
      </c>
      <c r="J33" s="3">
        <v>336.43479999999994</v>
      </c>
      <c r="K33" s="40">
        <f t="shared" si="10"/>
        <v>336.43479999999994</v>
      </c>
      <c r="L33" s="40">
        <v>243.62519999999998</v>
      </c>
      <c r="M33" s="40">
        <f t="shared" si="11"/>
        <v>243.62519999999998</v>
      </c>
      <c r="N33" s="3">
        <v>580.05999999999995</v>
      </c>
      <c r="O33" s="4">
        <f t="shared" si="14"/>
        <v>580.05999999999995</v>
      </c>
      <c r="P33" s="9"/>
    </row>
    <row r="34" spans="1:16" s="8" customFormat="1" ht="14.5" x14ac:dyDescent="0.35">
      <c r="A34" s="35">
        <f>IF(I34&lt;&gt;"",1+MAX($A$1:A33),"")</f>
        <v>18</v>
      </c>
      <c r="B34" s="37" t="s">
        <v>380</v>
      </c>
      <c r="C34" s="37" t="s">
        <v>380</v>
      </c>
      <c r="E34" s="33" t="s">
        <v>64</v>
      </c>
      <c r="F34" s="6">
        <v>1</v>
      </c>
      <c r="G34" s="1">
        <v>0</v>
      </c>
      <c r="H34" s="2">
        <f t="shared" si="13"/>
        <v>1</v>
      </c>
      <c r="I34" s="15" t="s">
        <v>33</v>
      </c>
      <c r="J34" s="3">
        <v>336.5856</v>
      </c>
      <c r="K34" s="40">
        <f t="shared" si="10"/>
        <v>336.5856</v>
      </c>
      <c r="L34" s="40">
        <v>243.73440000000002</v>
      </c>
      <c r="M34" s="40">
        <f t="shared" si="11"/>
        <v>243.73440000000002</v>
      </c>
      <c r="N34" s="3">
        <v>580.32000000000005</v>
      </c>
      <c r="O34" s="4">
        <f t="shared" si="14"/>
        <v>580.32000000000005</v>
      </c>
      <c r="P34" s="9"/>
    </row>
    <row r="35" spans="1:16" s="8" customFormat="1" ht="14.5" x14ac:dyDescent="0.35">
      <c r="A35" s="35">
        <f>IF(I35&lt;&gt;"",1+MAX($A$1:A34),"")</f>
        <v>19</v>
      </c>
      <c r="B35" s="37" t="s">
        <v>380</v>
      </c>
      <c r="C35" s="37" t="s">
        <v>380</v>
      </c>
      <c r="E35" s="33" t="s">
        <v>65</v>
      </c>
      <c r="F35" s="6">
        <v>2</v>
      </c>
      <c r="G35" s="1">
        <v>0</v>
      </c>
      <c r="H35" s="2">
        <f t="shared" si="13"/>
        <v>2</v>
      </c>
      <c r="I35" s="15" t="s">
        <v>33</v>
      </c>
      <c r="J35" s="3">
        <v>336.73639999999995</v>
      </c>
      <c r="K35" s="40">
        <f t="shared" si="10"/>
        <v>673.47279999999989</v>
      </c>
      <c r="L35" s="40">
        <v>243.84359999999995</v>
      </c>
      <c r="M35" s="40">
        <f t="shared" si="11"/>
        <v>487.6871999999999</v>
      </c>
      <c r="N35" s="3">
        <v>580.57999999999993</v>
      </c>
      <c r="O35" s="4">
        <f t="shared" si="14"/>
        <v>1161.1599999999999</v>
      </c>
      <c r="P35" s="9"/>
    </row>
    <row r="36" spans="1:16" s="8" customFormat="1" ht="14.5" x14ac:dyDescent="0.35">
      <c r="A36" s="35">
        <f>IF(I36&lt;&gt;"",1+MAX($A$1:A35),"")</f>
        <v>20</v>
      </c>
      <c r="B36" s="37" t="s">
        <v>380</v>
      </c>
      <c r="C36" s="37" t="s">
        <v>380</v>
      </c>
      <c r="E36" s="33" t="s">
        <v>66</v>
      </c>
      <c r="F36" s="6">
        <v>1</v>
      </c>
      <c r="G36" s="1">
        <v>0</v>
      </c>
      <c r="H36" s="2">
        <f t="shared" si="13"/>
        <v>1</v>
      </c>
      <c r="I36" s="15" t="s">
        <v>33</v>
      </c>
      <c r="J36" s="3">
        <v>336.88720000000001</v>
      </c>
      <c r="K36" s="40">
        <f t="shared" si="10"/>
        <v>336.88720000000001</v>
      </c>
      <c r="L36" s="40">
        <v>243.9528</v>
      </c>
      <c r="M36" s="40">
        <f t="shared" si="11"/>
        <v>243.9528</v>
      </c>
      <c r="N36" s="3">
        <v>580.84</v>
      </c>
      <c r="O36" s="4">
        <f t="shared" si="14"/>
        <v>580.84</v>
      </c>
      <c r="P36" s="9"/>
    </row>
    <row r="37" spans="1:16" s="8" customFormat="1" ht="14.5" x14ac:dyDescent="0.35">
      <c r="A37" s="35">
        <f>IF(I37&lt;&gt;"",1+MAX($A$1:A36),"")</f>
        <v>21</v>
      </c>
      <c r="B37" s="37" t="s">
        <v>380</v>
      </c>
      <c r="C37" s="37" t="s">
        <v>380</v>
      </c>
      <c r="E37" s="33" t="s">
        <v>67</v>
      </c>
      <c r="F37" s="6">
        <v>2</v>
      </c>
      <c r="G37" s="1">
        <v>0</v>
      </c>
      <c r="H37" s="2">
        <f t="shared" si="13"/>
        <v>2</v>
      </c>
      <c r="I37" s="15" t="s">
        <v>33</v>
      </c>
      <c r="J37" s="3">
        <v>337.03800000000001</v>
      </c>
      <c r="K37" s="40">
        <f t="shared" si="10"/>
        <v>674.07600000000002</v>
      </c>
      <c r="L37" s="40">
        <v>244.06200000000001</v>
      </c>
      <c r="M37" s="40">
        <f t="shared" si="11"/>
        <v>488.12400000000002</v>
      </c>
      <c r="N37" s="3">
        <v>581.1</v>
      </c>
      <c r="O37" s="4">
        <f t="shared" si="14"/>
        <v>1162.2</v>
      </c>
      <c r="P37" s="9"/>
    </row>
    <row r="38" spans="1:16" s="8" customFormat="1" ht="14.5" x14ac:dyDescent="0.35">
      <c r="A38" s="35">
        <f>IF(I38&lt;&gt;"",1+MAX($A$1:A37),"")</f>
        <v>22</v>
      </c>
      <c r="B38" s="37" t="s">
        <v>380</v>
      </c>
      <c r="C38" s="37" t="s">
        <v>380</v>
      </c>
      <c r="E38" s="33" t="s">
        <v>68</v>
      </c>
      <c r="F38" s="6">
        <v>1</v>
      </c>
      <c r="G38" s="1">
        <v>0</v>
      </c>
      <c r="H38" s="2">
        <f t="shared" ref="H38:H44" si="15">F38*(1+G38)</f>
        <v>1</v>
      </c>
      <c r="I38" s="15" t="s">
        <v>33</v>
      </c>
      <c r="J38" s="3">
        <v>337.18879999999996</v>
      </c>
      <c r="K38" s="40">
        <f t="shared" si="10"/>
        <v>337.18879999999996</v>
      </c>
      <c r="L38" s="40">
        <v>244.1712</v>
      </c>
      <c r="M38" s="40">
        <f t="shared" si="11"/>
        <v>244.1712</v>
      </c>
      <c r="N38" s="3">
        <v>581.36</v>
      </c>
      <c r="O38" s="4">
        <f t="shared" ref="O38:O44" si="16">N38*H38</f>
        <v>581.36</v>
      </c>
      <c r="P38" s="9"/>
    </row>
    <row r="39" spans="1:16" s="8" customFormat="1" ht="14.5" x14ac:dyDescent="0.35">
      <c r="A39" s="35">
        <f>IF(I39&lt;&gt;"",1+MAX($A$1:A38),"")</f>
        <v>23</v>
      </c>
      <c r="B39" s="37" t="s">
        <v>380</v>
      </c>
      <c r="C39" s="37" t="s">
        <v>380</v>
      </c>
      <c r="E39" s="33" t="s">
        <v>69</v>
      </c>
      <c r="F39" s="6">
        <v>2</v>
      </c>
      <c r="G39" s="1">
        <v>0</v>
      </c>
      <c r="H39" s="2">
        <f t="shared" si="15"/>
        <v>2</v>
      </c>
      <c r="I39" s="15" t="s">
        <v>33</v>
      </c>
      <c r="J39" s="3">
        <v>337.33959999999996</v>
      </c>
      <c r="K39" s="40">
        <f t="shared" si="10"/>
        <v>674.67919999999992</v>
      </c>
      <c r="L39" s="40">
        <v>244.28039999999999</v>
      </c>
      <c r="M39" s="40">
        <f t="shared" si="11"/>
        <v>488.56079999999997</v>
      </c>
      <c r="N39" s="3">
        <v>581.62</v>
      </c>
      <c r="O39" s="4">
        <f t="shared" si="16"/>
        <v>1163.24</v>
      </c>
      <c r="P39" s="9"/>
    </row>
    <row r="40" spans="1:16" s="8" customFormat="1" ht="14.5" x14ac:dyDescent="0.35">
      <c r="A40" s="35">
        <f>IF(I40&lt;&gt;"",1+MAX($A$1:A39),"")</f>
        <v>24</v>
      </c>
      <c r="B40" s="37" t="s">
        <v>380</v>
      </c>
      <c r="C40" s="37" t="s">
        <v>380</v>
      </c>
      <c r="E40" s="33" t="s">
        <v>70</v>
      </c>
      <c r="F40" s="6">
        <v>1</v>
      </c>
      <c r="G40" s="1">
        <v>0</v>
      </c>
      <c r="H40" s="2">
        <f t="shared" si="15"/>
        <v>1</v>
      </c>
      <c r="I40" s="15" t="s">
        <v>33</v>
      </c>
      <c r="J40" s="3">
        <v>337.49039999999997</v>
      </c>
      <c r="K40" s="40">
        <f t="shared" si="10"/>
        <v>337.49039999999997</v>
      </c>
      <c r="L40" s="40">
        <v>244.3896</v>
      </c>
      <c r="M40" s="40">
        <f t="shared" si="11"/>
        <v>244.3896</v>
      </c>
      <c r="N40" s="3">
        <v>581.88</v>
      </c>
      <c r="O40" s="4">
        <f t="shared" si="16"/>
        <v>581.88</v>
      </c>
      <c r="P40" s="9"/>
    </row>
    <row r="41" spans="1:16" s="8" customFormat="1" ht="14.5" x14ac:dyDescent="0.35">
      <c r="A41" s="35">
        <f>IF(I41&lt;&gt;"",1+MAX($A$1:A40),"")</f>
        <v>25</v>
      </c>
      <c r="B41" s="37" t="s">
        <v>380</v>
      </c>
      <c r="C41" s="37" t="s">
        <v>380</v>
      </c>
      <c r="E41" s="33" t="s">
        <v>71</v>
      </c>
      <c r="F41" s="6">
        <v>2</v>
      </c>
      <c r="G41" s="1">
        <v>0</v>
      </c>
      <c r="H41" s="2">
        <f t="shared" si="15"/>
        <v>2</v>
      </c>
      <c r="I41" s="15" t="s">
        <v>33</v>
      </c>
      <c r="J41" s="3">
        <v>337.64119999999997</v>
      </c>
      <c r="K41" s="40">
        <f t="shared" si="10"/>
        <v>675.28239999999994</v>
      </c>
      <c r="L41" s="40">
        <v>244.49879999999999</v>
      </c>
      <c r="M41" s="40">
        <f t="shared" si="11"/>
        <v>488.99759999999998</v>
      </c>
      <c r="N41" s="3">
        <v>582.14</v>
      </c>
      <c r="O41" s="4">
        <f t="shared" si="16"/>
        <v>1164.28</v>
      </c>
      <c r="P41" s="9"/>
    </row>
    <row r="42" spans="1:16" s="8" customFormat="1" ht="14.5" x14ac:dyDescent="0.35">
      <c r="A42" s="35">
        <f>IF(I42&lt;&gt;"",1+MAX($A$1:A41),"")</f>
        <v>26</v>
      </c>
      <c r="B42" s="37" t="s">
        <v>380</v>
      </c>
      <c r="C42" s="37" t="s">
        <v>380</v>
      </c>
      <c r="E42" s="33" t="s">
        <v>72</v>
      </c>
      <c r="F42" s="6">
        <v>1</v>
      </c>
      <c r="G42" s="1">
        <v>0</v>
      </c>
      <c r="H42" s="2">
        <f t="shared" si="15"/>
        <v>1</v>
      </c>
      <c r="I42" s="15" t="s">
        <v>33</v>
      </c>
      <c r="J42" s="3">
        <v>337.79199999999997</v>
      </c>
      <c r="K42" s="40">
        <f t="shared" si="10"/>
        <v>337.79199999999997</v>
      </c>
      <c r="L42" s="40">
        <v>244.60799999999998</v>
      </c>
      <c r="M42" s="40">
        <f t="shared" si="11"/>
        <v>244.60799999999998</v>
      </c>
      <c r="N42" s="3">
        <v>582.4</v>
      </c>
      <c r="O42" s="4">
        <f t="shared" si="16"/>
        <v>582.4</v>
      </c>
      <c r="P42" s="9"/>
    </row>
    <row r="43" spans="1:16" s="8" customFormat="1" ht="14.5" x14ac:dyDescent="0.35">
      <c r="A43" s="35">
        <f>IF(I43&lt;&gt;"",1+MAX($A$1:A42),"")</f>
        <v>27</v>
      </c>
      <c r="B43" s="37" t="s">
        <v>380</v>
      </c>
      <c r="C43" s="37" t="s">
        <v>380</v>
      </c>
      <c r="E43" s="33" t="s">
        <v>73</v>
      </c>
      <c r="F43" s="6">
        <v>2</v>
      </c>
      <c r="G43" s="1">
        <v>0</v>
      </c>
      <c r="H43" s="2">
        <f t="shared" si="15"/>
        <v>2</v>
      </c>
      <c r="I43" s="15" t="s">
        <v>33</v>
      </c>
      <c r="J43" s="3">
        <v>337.94279999999998</v>
      </c>
      <c r="K43" s="40">
        <f t="shared" si="10"/>
        <v>675.88559999999995</v>
      </c>
      <c r="L43" s="40">
        <v>244.71719999999999</v>
      </c>
      <c r="M43" s="40">
        <f t="shared" si="11"/>
        <v>489.43439999999998</v>
      </c>
      <c r="N43" s="3">
        <v>582.66</v>
      </c>
      <c r="O43" s="4">
        <f t="shared" si="16"/>
        <v>1165.32</v>
      </c>
      <c r="P43" s="9"/>
    </row>
    <row r="44" spans="1:16" s="8" customFormat="1" ht="14.5" x14ac:dyDescent="0.35">
      <c r="A44" s="35">
        <f>IF(I44&lt;&gt;"",1+MAX($A$1:A43),"")</f>
        <v>28</v>
      </c>
      <c r="B44" s="37" t="s">
        <v>380</v>
      </c>
      <c r="C44" s="37" t="s">
        <v>380</v>
      </c>
      <c r="E44" s="33" t="s">
        <v>74</v>
      </c>
      <c r="F44" s="6">
        <v>1</v>
      </c>
      <c r="G44" s="1">
        <v>0</v>
      </c>
      <c r="H44" s="2">
        <f t="shared" si="15"/>
        <v>1</v>
      </c>
      <c r="I44" s="15" t="s">
        <v>33</v>
      </c>
      <c r="J44" s="3">
        <v>338.09360000000004</v>
      </c>
      <c r="K44" s="40">
        <f t="shared" si="10"/>
        <v>338.09360000000004</v>
      </c>
      <c r="L44" s="40">
        <v>244.82640000000004</v>
      </c>
      <c r="M44" s="40">
        <f t="shared" si="11"/>
        <v>244.82640000000004</v>
      </c>
      <c r="N44" s="3">
        <v>582.92000000000007</v>
      </c>
      <c r="O44" s="4">
        <f t="shared" si="16"/>
        <v>582.92000000000007</v>
      </c>
      <c r="P44" s="9"/>
    </row>
    <row r="45" spans="1:16" s="8" customFormat="1" ht="14.5" x14ac:dyDescent="0.35">
      <c r="A45" s="35">
        <f>IF(I45&lt;&gt;"",1+MAX($A$1:A44),"")</f>
        <v>29</v>
      </c>
      <c r="B45" s="37" t="s">
        <v>380</v>
      </c>
      <c r="C45" s="37" t="s">
        <v>380</v>
      </c>
      <c r="E45" s="33" t="s">
        <v>75</v>
      </c>
      <c r="F45" s="6">
        <v>2</v>
      </c>
      <c r="G45" s="1">
        <v>0</v>
      </c>
      <c r="H45" s="2">
        <f t="shared" si="9"/>
        <v>2</v>
      </c>
      <c r="I45" s="15" t="s">
        <v>33</v>
      </c>
      <c r="J45" s="3">
        <v>285.91680000000002</v>
      </c>
      <c r="K45" s="40">
        <f t="shared" si="10"/>
        <v>571.83360000000005</v>
      </c>
      <c r="L45" s="40">
        <v>207.04320000000001</v>
      </c>
      <c r="M45" s="40">
        <f t="shared" si="11"/>
        <v>414.08640000000003</v>
      </c>
      <c r="N45" s="3">
        <v>492.96000000000004</v>
      </c>
      <c r="O45" s="4">
        <f t="shared" si="12"/>
        <v>985.92000000000007</v>
      </c>
      <c r="P45" s="9"/>
    </row>
    <row r="46" spans="1:16" s="8" customFormat="1" ht="14.5" x14ac:dyDescent="0.35">
      <c r="A46" s="35">
        <f>IF(I46&lt;&gt;"",1+MAX($A$1:A45),"")</f>
        <v>30</v>
      </c>
      <c r="B46" s="37" t="s">
        <v>380</v>
      </c>
      <c r="C46" s="37" t="s">
        <v>380</v>
      </c>
      <c r="E46" s="33" t="s">
        <v>76</v>
      </c>
      <c r="F46" s="6">
        <v>7</v>
      </c>
      <c r="G46" s="1">
        <v>0</v>
      </c>
      <c r="H46" s="2">
        <f t="shared" si="9"/>
        <v>7</v>
      </c>
      <c r="I46" s="15" t="s">
        <v>33</v>
      </c>
      <c r="J46" s="3">
        <v>286.06759999999997</v>
      </c>
      <c r="K46" s="40">
        <f t="shared" si="10"/>
        <v>2002.4731999999999</v>
      </c>
      <c r="L46" s="40">
        <v>207.15239999999997</v>
      </c>
      <c r="M46" s="40">
        <f t="shared" si="11"/>
        <v>1450.0667999999998</v>
      </c>
      <c r="N46" s="3">
        <v>493.21999999999997</v>
      </c>
      <c r="O46" s="4">
        <f t="shared" si="12"/>
        <v>3452.54</v>
      </c>
      <c r="P46" s="9"/>
    </row>
    <row r="47" spans="1:16" s="8" customFormat="1" ht="14.5" x14ac:dyDescent="0.35">
      <c r="A47" s="35">
        <f>IF(I47&lt;&gt;"",1+MAX($A$1:A46),"")</f>
        <v>31</v>
      </c>
      <c r="B47" s="37" t="s">
        <v>380</v>
      </c>
      <c r="C47" s="37" t="s">
        <v>380</v>
      </c>
      <c r="E47" s="33" t="s">
        <v>77</v>
      </c>
      <c r="F47" s="6">
        <v>1</v>
      </c>
      <c r="G47" s="1">
        <v>0</v>
      </c>
      <c r="H47" s="2">
        <f t="shared" si="9"/>
        <v>1</v>
      </c>
      <c r="I47" s="15" t="s">
        <v>33</v>
      </c>
      <c r="J47" s="3">
        <v>286.21839999999997</v>
      </c>
      <c r="K47" s="40">
        <f t="shared" si="10"/>
        <v>286.21839999999997</v>
      </c>
      <c r="L47" s="40">
        <v>207.26159999999999</v>
      </c>
      <c r="M47" s="40">
        <f t="shared" si="11"/>
        <v>207.26159999999999</v>
      </c>
      <c r="N47" s="3">
        <v>493.48</v>
      </c>
      <c r="O47" s="4">
        <f t="shared" si="12"/>
        <v>493.48</v>
      </c>
      <c r="P47" s="9"/>
    </row>
    <row r="48" spans="1:16" s="8" customFormat="1" ht="14.5" x14ac:dyDescent="0.35">
      <c r="A48" s="35" t="str">
        <f>IF(I48&lt;&gt;"",1+MAX($A$1:A47),"")</f>
        <v/>
      </c>
      <c r="B48" s="37"/>
      <c r="C48" s="29"/>
      <c r="E48" s="33"/>
      <c r="F48" s="6"/>
      <c r="G48" s="1"/>
      <c r="H48" s="2"/>
      <c r="I48" s="15"/>
      <c r="J48" s="3"/>
      <c r="K48" s="40"/>
      <c r="L48" s="40"/>
      <c r="M48" s="40"/>
      <c r="N48" s="3"/>
      <c r="O48" s="4"/>
      <c r="P48" s="9"/>
    </row>
    <row r="49" spans="1:16" s="8" customFormat="1" ht="14.5" x14ac:dyDescent="0.35">
      <c r="A49" s="35">
        <f>IF(I49&lt;&gt;"",1+MAX($A$1:A48),"")</f>
        <v>32</v>
      </c>
      <c r="B49" s="37" t="s">
        <v>380</v>
      </c>
      <c r="C49" s="37" t="s">
        <v>380</v>
      </c>
      <c r="E49" s="33" t="s">
        <v>431</v>
      </c>
      <c r="F49" s="6">
        <v>1</v>
      </c>
      <c r="G49" s="1">
        <v>0</v>
      </c>
      <c r="H49" s="2">
        <f t="shared" ref="H49" si="17">F49*(1+G49)</f>
        <v>1</v>
      </c>
      <c r="I49" s="15" t="s">
        <v>33</v>
      </c>
      <c r="J49" s="3">
        <v>78.429999999999993</v>
      </c>
      <c r="K49" s="40">
        <f>J49*H49</f>
        <v>78.429999999999993</v>
      </c>
      <c r="L49" s="40">
        <v>48.07</v>
      </c>
      <c r="M49" s="40">
        <f>L49*H49</f>
        <v>48.07</v>
      </c>
      <c r="N49" s="3">
        <v>126.5</v>
      </c>
      <c r="O49" s="4">
        <f>N49*H49</f>
        <v>126.5</v>
      </c>
      <c r="P49" s="9"/>
    </row>
    <row r="50" spans="1:16" s="8" customFormat="1" ht="14.5" x14ac:dyDescent="0.35">
      <c r="A50" s="35" t="str">
        <f>IF(I50&lt;&gt;"",1+MAX($A$1:A49),"")</f>
        <v/>
      </c>
      <c r="B50" s="37"/>
      <c r="C50" s="29"/>
      <c r="E50" s="33"/>
      <c r="F50" s="6"/>
      <c r="G50" s="1"/>
      <c r="H50" s="2"/>
      <c r="I50" s="15"/>
      <c r="J50" s="3"/>
      <c r="K50" s="40"/>
      <c r="L50" s="40"/>
      <c r="M50" s="40"/>
      <c r="N50" s="3"/>
      <c r="O50" s="4"/>
      <c r="P50" s="9"/>
    </row>
    <row r="51" spans="1:16" x14ac:dyDescent="0.35">
      <c r="A51" s="35" t="str">
        <f>IF(I51&lt;&gt;"",1+MAX($A$1:A50),"")</f>
        <v/>
      </c>
      <c r="B51" s="59"/>
      <c r="C51" s="60"/>
      <c r="D51" s="45"/>
      <c r="E51" s="50" t="s">
        <v>41</v>
      </c>
      <c r="F51" s="51"/>
      <c r="G51" s="8"/>
      <c r="H51" s="8"/>
      <c r="J51" s="40"/>
      <c r="K51" s="40"/>
      <c r="L51" s="40"/>
      <c r="M51" s="40"/>
      <c r="N51" s="8"/>
      <c r="O51" s="8"/>
      <c r="P51" s="25"/>
    </row>
    <row r="52" spans="1:16" s="8" customFormat="1" ht="14.5" x14ac:dyDescent="0.35">
      <c r="A52" s="35">
        <f>IF(I52&lt;&gt;"",1+MAX($A$1:A51),"")</f>
        <v>33</v>
      </c>
      <c r="B52" s="37" t="s">
        <v>380</v>
      </c>
      <c r="C52" s="37" t="s">
        <v>380</v>
      </c>
      <c r="E52" s="33" t="s">
        <v>78</v>
      </c>
      <c r="F52" s="6">
        <v>3</v>
      </c>
      <c r="G52" s="1">
        <v>0</v>
      </c>
      <c r="H52" s="2">
        <f t="shared" ref="H52" si="18">F52*(1+G52)</f>
        <v>3</v>
      </c>
      <c r="I52" s="15" t="s">
        <v>33</v>
      </c>
      <c r="J52" s="76">
        <v>34.875</v>
      </c>
      <c r="K52" s="77">
        <f t="shared" ref="K52:K53" si="19">J52*H52</f>
        <v>104.625</v>
      </c>
      <c r="L52" s="77">
        <v>21.375</v>
      </c>
      <c r="M52" s="40">
        <f t="shared" ref="M52" si="20">L52*H52</f>
        <v>64.125</v>
      </c>
      <c r="N52" s="3">
        <v>56.25</v>
      </c>
      <c r="O52" s="4">
        <f t="shared" ref="O52" si="21">N52*H52</f>
        <v>168.75</v>
      </c>
      <c r="P52" s="9"/>
    </row>
    <row r="53" spans="1:16" s="8" customFormat="1" ht="14.5" x14ac:dyDescent="0.35">
      <c r="A53" s="35">
        <f>IF(I53&lt;&gt;"",1+MAX($A$1:A52),"")</f>
        <v>34</v>
      </c>
      <c r="B53" s="37" t="s">
        <v>380</v>
      </c>
      <c r="C53" s="37" t="s">
        <v>380</v>
      </c>
      <c r="E53" s="33" t="s">
        <v>79</v>
      </c>
      <c r="F53" s="6">
        <v>15.42</v>
      </c>
      <c r="G53" s="1">
        <v>0</v>
      </c>
      <c r="H53" s="2">
        <f t="shared" ref="H53:H57" si="22">F53*(1+G53)</f>
        <v>15.42</v>
      </c>
      <c r="I53" s="15" t="s">
        <v>33</v>
      </c>
      <c r="J53" s="3">
        <v>277.875</v>
      </c>
      <c r="K53" s="40">
        <f t="shared" si="19"/>
        <v>4284.8324999999995</v>
      </c>
      <c r="L53" s="40">
        <v>453.375</v>
      </c>
      <c r="M53" s="40">
        <f t="shared" ref="M53:M57" si="23">L53*H53</f>
        <v>6991.0424999999996</v>
      </c>
      <c r="N53" s="3">
        <v>731.25</v>
      </c>
      <c r="O53" s="4">
        <f t="shared" ref="O53:O57" si="24">N53*H53</f>
        <v>11275.875</v>
      </c>
      <c r="P53" s="80"/>
    </row>
    <row r="54" spans="1:16" s="8" customFormat="1" ht="14.5" x14ac:dyDescent="0.35">
      <c r="A54" s="35">
        <f>IF(I54&lt;&gt;"",1+MAX($A$1:A53),"")</f>
        <v>35</v>
      </c>
      <c r="B54" s="37" t="s">
        <v>380</v>
      </c>
      <c r="C54" s="37" t="s">
        <v>380</v>
      </c>
      <c r="E54" s="33" t="s">
        <v>80</v>
      </c>
      <c r="F54" s="6">
        <v>4.42</v>
      </c>
      <c r="G54" s="1">
        <v>0</v>
      </c>
      <c r="H54" s="2">
        <f t="shared" si="22"/>
        <v>4.42</v>
      </c>
      <c r="I54" s="15" t="s">
        <v>33</v>
      </c>
      <c r="J54" s="3">
        <v>74.099999999999994</v>
      </c>
      <c r="K54" s="40">
        <f t="shared" ref="K54:K57" si="25">J54*H54</f>
        <v>327.52199999999999</v>
      </c>
      <c r="L54" s="40">
        <v>120.9</v>
      </c>
      <c r="M54" s="40">
        <f t="shared" si="23"/>
        <v>534.37800000000004</v>
      </c>
      <c r="N54" s="3">
        <v>195</v>
      </c>
      <c r="O54" s="4">
        <f t="shared" si="24"/>
        <v>861.9</v>
      </c>
      <c r="P54" s="80"/>
    </row>
    <row r="55" spans="1:16" s="8" customFormat="1" ht="14.5" x14ac:dyDescent="0.35">
      <c r="A55" s="35">
        <f>IF(I55&lt;&gt;"",1+MAX($A$1:A54),"")</f>
        <v>36</v>
      </c>
      <c r="B55" s="37" t="s">
        <v>380</v>
      </c>
      <c r="C55" s="37" t="s">
        <v>380</v>
      </c>
      <c r="E55" s="33" t="s">
        <v>81</v>
      </c>
      <c r="F55" s="6">
        <v>6.19</v>
      </c>
      <c r="G55" s="1">
        <v>0</v>
      </c>
      <c r="H55" s="2">
        <f t="shared" si="22"/>
        <v>6.19</v>
      </c>
      <c r="I55" s="15" t="s">
        <v>33</v>
      </c>
      <c r="J55" s="3">
        <v>111.15</v>
      </c>
      <c r="K55" s="40">
        <f t="shared" ref="K55:K56" si="26">J55*H55</f>
        <v>688.01850000000013</v>
      </c>
      <c r="L55" s="40">
        <v>181.35</v>
      </c>
      <c r="M55" s="40">
        <f t="shared" si="23"/>
        <v>1122.5565000000001</v>
      </c>
      <c r="N55" s="3">
        <v>292.5</v>
      </c>
      <c r="O55" s="4">
        <f t="shared" si="24"/>
        <v>1810.575</v>
      </c>
      <c r="P55" s="9"/>
    </row>
    <row r="56" spans="1:16" s="8" customFormat="1" ht="14.5" x14ac:dyDescent="0.35">
      <c r="A56" s="35">
        <f>IF(I56&lt;&gt;"",1+MAX($A$1:A55),"")</f>
        <v>37</v>
      </c>
      <c r="B56" s="37" t="s">
        <v>380</v>
      </c>
      <c r="C56" s="37" t="s">
        <v>380</v>
      </c>
      <c r="E56" s="33" t="s">
        <v>82</v>
      </c>
      <c r="F56" s="6">
        <v>4.99</v>
      </c>
      <c r="G56" s="1">
        <v>0</v>
      </c>
      <c r="H56" s="2">
        <f t="shared" si="22"/>
        <v>4.99</v>
      </c>
      <c r="I56" s="15" t="s">
        <v>33</v>
      </c>
      <c r="J56" s="3">
        <v>92.625</v>
      </c>
      <c r="K56" s="40">
        <f t="shared" si="26"/>
        <v>462.19875000000002</v>
      </c>
      <c r="L56" s="40">
        <v>151.125</v>
      </c>
      <c r="M56" s="40">
        <f t="shared" si="23"/>
        <v>754.11374999999998</v>
      </c>
      <c r="N56" s="3">
        <v>243.75</v>
      </c>
      <c r="O56" s="4">
        <f t="shared" si="24"/>
        <v>1216.3125</v>
      </c>
      <c r="P56" s="9"/>
    </row>
    <row r="57" spans="1:16" s="8" customFormat="1" ht="14.5" x14ac:dyDescent="0.35">
      <c r="A57" s="35">
        <f>IF(I57&lt;&gt;"",1+MAX($A$1:A56),"")</f>
        <v>38</v>
      </c>
      <c r="B57" s="37" t="s">
        <v>380</v>
      </c>
      <c r="C57" s="37" t="s">
        <v>380</v>
      </c>
      <c r="E57" s="33" t="s">
        <v>83</v>
      </c>
      <c r="F57" s="6">
        <v>11.52</v>
      </c>
      <c r="G57" s="1">
        <v>0</v>
      </c>
      <c r="H57" s="2">
        <f t="shared" si="22"/>
        <v>11.52</v>
      </c>
      <c r="I57" s="15" t="s">
        <v>33</v>
      </c>
      <c r="J57" s="3">
        <v>57.24</v>
      </c>
      <c r="K57" s="40">
        <f t="shared" si="25"/>
        <v>659.40480000000002</v>
      </c>
      <c r="L57" s="40">
        <v>50.76</v>
      </c>
      <c r="M57" s="40">
        <f t="shared" si="23"/>
        <v>584.75519999999995</v>
      </c>
      <c r="N57" s="3">
        <v>108</v>
      </c>
      <c r="O57" s="4">
        <f t="shared" si="24"/>
        <v>1244.1599999999999</v>
      </c>
      <c r="P57" s="9"/>
    </row>
    <row r="58" spans="1:16" s="8" customFormat="1" ht="14.5" x14ac:dyDescent="0.35">
      <c r="A58" s="35">
        <f>IF(I58&lt;&gt;"",1+MAX($A$1:A57),"")</f>
        <v>39</v>
      </c>
      <c r="B58" s="37" t="s">
        <v>380</v>
      </c>
      <c r="C58" s="37" t="s">
        <v>380</v>
      </c>
      <c r="E58" s="33" t="s">
        <v>84</v>
      </c>
      <c r="F58" s="6">
        <v>12.84</v>
      </c>
      <c r="G58" s="1">
        <v>0</v>
      </c>
      <c r="H58" s="2">
        <f t="shared" ref="H58:H59" si="27">F58*(1+G58)</f>
        <v>12.84</v>
      </c>
      <c r="I58" s="15" t="s">
        <v>33</v>
      </c>
      <c r="J58" s="3">
        <v>55.120000000000005</v>
      </c>
      <c r="K58" s="40">
        <f t="shared" ref="K58:K59" si="28">J58*H58</f>
        <v>707.74080000000004</v>
      </c>
      <c r="L58" s="40">
        <v>48.879999999999995</v>
      </c>
      <c r="M58" s="40">
        <f t="shared" ref="M58:M59" si="29">L58*H58</f>
        <v>627.61919999999998</v>
      </c>
      <c r="N58" s="3">
        <v>104</v>
      </c>
      <c r="O58" s="4">
        <f t="shared" ref="O58:O59" si="30">N58*H58</f>
        <v>1335.36</v>
      </c>
      <c r="P58" s="9"/>
    </row>
    <row r="59" spans="1:16" s="8" customFormat="1" ht="14.5" x14ac:dyDescent="0.35">
      <c r="A59" s="35">
        <f>IF(I59&lt;&gt;"",1+MAX($A$1:A58),"")</f>
        <v>40</v>
      </c>
      <c r="B59" s="37" t="s">
        <v>380</v>
      </c>
      <c r="C59" s="37" t="s">
        <v>380</v>
      </c>
      <c r="E59" s="33" t="s">
        <v>85</v>
      </c>
      <c r="F59" s="6">
        <v>13.21</v>
      </c>
      <c r="G59" s="1">
        <v>0</v>
      </c>
      <c r="H59" s="2">
        <f t="shared" si="27"/>
        <v>13.21</v>
      </c>
      <c r="I59" s="15" t="s">
        <v>33</v>
      </c>
      <c r="J59" s="3">
        <v>240.82499999999999</v>
      </c>
      <c r="K59" s="40">
        <f t="shared" si="28"/>
        <v>3181.2982500000003</v>
      </c>
      <c r="L59" s="40">
        <v>392.92500000000001</v>
      </c>
      <c r="M59" s="40">
        <f t="shared" si="29"/>
        <v>5190.5392500000007</v>
      </c>
      <c r="N59" s="3">
        <v>633.75</v>
      </c>
      <c r="O59" s="4">
        <f t="shared" si="30"/>
        <v>8371.8374999999996</v>
      </c>
      <c r="P59" s="9"/>
    </row>
    <row r="60" spans="1:16" s="8" customFormat="1" x14ac:dyDescent="0.35">
      <c r="A60" s="35" t="str">
        <f>IF(I60&lt;&gt;"",1+MAX($A$1:A59),"")</f>
        <v/>
      </c>
      <c r="B60" s="59"/>
      <c r="C60" s="60"/>
      <c r="E60" s="33"/>
      <c r="F60" s="6"/>
      <c r="G60" s="1"/>
      <c r="H60" s="2"/>
      <c r="I60" s="15"/>
      <c r="J60" s="3"/>
      <c r="K60" s="40"/>
      <c r="L60" s="40"/>
      <c r="M60" s="40"/>
      <c r="N60" s="3"/>
      <c r="O60" s="67"/>
      <c r="P60" s="26"/>
    </row>
    <row r="61" spans="1:16" x14ac:dyDescent="0.35">
      <c r="A61" s="35" t="str">
        <f>IF(I61&lt;&gt;"",1+MAX($A$1:A60),"")</f>
        <v/>
      </c>
      <c r="B61" s="59"/>
      <c r="C61" s="60"/>
      <c r="D61" s="45"/>
      <c r="E61" s="50" t="s">
        <v>35</v>
      </c>
      <c r="F61" s="51"/>
      <c r="G61" s="8"/>
      <c r="H61" s="8"/>
      <c r="J61" s="3"/>
      <c r="K61" s="40"/>
      <c r="L61" s="40"/>
      <c r="M61" s="40"/>
      <c r="N61" s="3"/>
      <c r="O61" s="67"/>
      <c r="P61" s="66"/>
    </row>
    <row r="62" spans="1:16" s="8" customFormat="1" ht="14.5" x14ac:dyDescent="0.35">
      <c r="A62" s="35">
        <f>IF(I62&lt;&gt;"",1+MAX($A$1:A61),"")</f>
        <v>41</v>
      </c>
      <c r="B62" s="37" t="s">
        <v>380</v>
      </c>
      <c r="C62" s="37" t="s">
        <v>380</v>
      </c>
      <c r="E62" s="33" t="s">
        <v>86</v>
      </c>
      <c r="F62" s="6">
        <v>24</v>
      </c>
      <c r="G62" s="1">
        <v>0</v>
      </c>
      <c r="H62" s="2">
        <f t="shared" ref="H62" si="31">F62*(1+G62)</f>
        <v>24</v>
      </c>
      <c r="I62" s="15" t="s">
        <v>33</v>
      </c>
      <c r="J62" s="76">
        <v>12.8</v>
      </c>
      <c r="K62" s="77">
        <f>J62*H62</f>
        <v>307.20000000000005</v>
      </c>
      <c r="L62" s="77">
        <v>27.200000000000003</v>
      </c>
      <c r="M62" s="77">
        <f>L62*H62</f>
        <v>652.80000000000007</v>
      </c>
      <c r="N62" s="76">
        <v>40</v>
      </c>
      <c r="O62" s="67">
        <f t="shared" ref="O62" si="32">N62*H62</f>
        <v>960</v>
      </c>
      <c r="P62" s="26"/>
    </row>
    <row r="63" spans="1:16" s="8" customFormat="1" ht="14.5" x14ac:dyDescent="0.35">
      <c r="A63" s="35">
        <f>IF(I63&lt;&gt;"",1+MAX($A$1:A62),"")</f>
        <v>42</v>
      </c>
      <c r="B63" s="37" t="s">
        <v>380</v>
      </c>
      <c r="C63" s="37" t="s">
        <v>380</v>
      </c>
      <c r="E63" s="33" t="s">
        <v>87</v>
      </c>
      <c r="F63" s="6">
        <v>8</v>
      </c>
      <c r="G63" s="1">
        <v>0</v>
      </c>
      <c r="H63" s="2">
        <f t="shared" ref="H63:H64" si="33">F63*(1+G63)</f>
        <v>8</v>
      </c>
      <c r="I63" s="15" t="s">
        <v>33</v>
      </c>
      <c r="J63" s="76">
        <v>16</v>
      </c>
      <c r="K63" s="77">
        <f>J63*H63</f>
        <v>128</v>
      </c>
      <c r="L63" s="77">
        <v>34</v>
      </c>
      <c r="M63" s="77">
        <f>L63*H63</f>
        <v>272</v>
      </c>
      <c r="N63" s="76">
        <v>50</v>
      </c>
      <c r="O63" s="67">
        <f t="shared" ref="O63:O64" si="34">N63*H63</f>
        <v>400</v>
      </c>
      <c r="P63" s="26"/>
    </row>
    <row r="64" spans="1:16" s="8" customFormat="1" ht="14.5" x14ac:dyDescent="0.35">
      <c r="A64" s="35">
        <f>IF(I64&lt;&gt;"",1+MAX($A$1:A63),"")</f>
        <v>43</v>
      </c>
      <c r="B64" s="37" t="s">
        <v>380</v>
      </c>
      <c r="C64" s="37" t="s">
        <v>380</v>
      </c>
      <c r="E64" s="33" t="s">
        <v>88</v>
      </c>
      <c r="F64" s="6">
        <v>24</v>
      </c>
      <c r="G64" s="1">
        <v>0</v>
      </c>
      <c r="H64" s="2">
        <f t="shared" si="33"/>
        <v>24</v>
      </c>
      <c r="I64" s="15" t="s">
        <v>33</v>
      </c>
      <c r="J64" s="76">
        <v>19.2</v>
      </c>
      <c r="K64" s="77">
        <f>J64*H64</f>
        <v>460.79999999999995</v>
      </c>
      <c r="L64" s="77">
        <v>40.800000000000004</v>
      </c>
      <c r="M64" s="77">
        <f>L64*H64</f>
        <v>979.2</v>
      </c>
      <c r="N64" s="76">
        <v>60</v>
      </c>
      <c r="O64" s="67">
        <f t="shared" si="34"/>
        <v>1440</v>
      </c>
      <c r="P64" s="26"/>
    </row>
    <row r="65" spans="1:16" s="8" customFormat="1" ht="14.5" x14ac:dyDescent="0.35">
      <c r="A65" s="35">
        <f>IF(I65&lt;&gt;"",1+MAX($A$1:A64),"")</f>
        <v>44</v>
      </c>
      <c r="B65" s="37" t="s">
        <v>380</v>
      </c>
      <c r="C65" s="37" t="s">
        <v>380</v>
      </c>
      <c r="E65" s="33" t="s">
        <v>89</v>
      </c>
      <c r="F65" s="6">
        <v>5</v>
      </c>
      <c r="G65" s="1">
        <v>0</v>
      </c>
      <c r="H65" s="2">
        <f t="shared" ref="H65:H66" si="35">F65*(1+G65)</f>
        <v>5</v>
      </c>
      <c r="I65" s="15" t="s">
        <v>33</v>
      </c>
      <c r="J65" s="76">
        <v>16</v>
      </c>
      <c r="K65" s="77">
        <f>J65*H65</f>
        <v>80</v>
      </c>
      <c r="L65" s="77">
        <v>34</v>
      </c>
      <c r="M65" s="77">
        <f>L65*H65</f>
        <v>170</v>
      </c>
      <c r="N65" s="76">
        <v>50</v>
      </c>
      <c r="O65" s="67">
        <f t="shared" ref="O65:O69" si="36">N65*H65</f>
        <v>250</v>
      </c>
      <c r="P65" s="26"/>
    </row>
    <row r="66" spans="1:16" s="8" customFormat="1" ht="14.5" x14ac:dyDescent="0.35">
      <c r="A66" s="35">
        <f>IF(I66&lt;&gt;"",1+MAX($A$1:A65),"")</f>
        <v>45</v>
      </c>
      <c r="B66" s="37" t="s">
        <v>380</v>
      </c>
      <c r="C66" s="37" t="s">
        <v>380</v>
      </c>
      <c r="E66" s="33" t="s">
        <v>90</v>
      </c>
      <c r="F66" s="6">
        <v>4</v>
      </c>
      <c r="G66" s="1">
        <v>0</v>
      </c>
      <c r="H66" s="2">
        <f t="shared" si="35"/>
        <v>4</v>
      </c>
      <c r="I66" s="15" t="s">
        <v>33</v>
      </c>
      <c r="J66" s="76">
        <v>24</v>
      </c>
      <c r="K66" s="77">
        <f>J66*H66</f>
        <v>96</v>
      </c>
      <c r="L66" s="77">
        <v>51.000000000000007</v>
      </c>
      <c r="M66" s="77">
        <f>L66*H66</f>
        <v>204.00000000000003</v>
      </c>
      <c r="N66" s="76">
        <v>75</v>
      </c>
      <c r="O66" s="67">
        <f t="shared" si="36"/>
        <v>300</v>
      </c>
      <c r="P66" s="26"/>
    </row>
    <row r="67" spans="1:16" s="8" customFormat="1" x14ac:dyDescent="0.35">
      <c r="A67" s="35" t="str">
        <f>IF(I67&lt;&gt;"",1+MAX($A$1:A66),"")</f>
        <v/>
      </c>
      <c r="B67" s="59"/>
      <c r="C67" s="60"/>
      <c r="E67" s="33"/>
      <c r="F67" s="6"/>
      <c r="G67" s="1"/>
      <c r="H67" s="2"/>
      <c r="I67" s="15"/>
      <c r="J67" s="3"/>
      <c r="K67" s="40"/>
      <c r="L67" s="40"/>
      <c r="M67" s="40"/>
      <c r="N67" s="3"/>
      <c r="O67" s="67"/>
      <c r="P67" s="26"/>
    </row>
    <row r="68" spans="1:16" x14ac:dyDescent="0.35">
      <c r="A68" s="35" t="str">
        <f>IF(I68&lt;&gt;"",1+MAX($A$1:A67),"")</f>
        <v/>
      </c>
      <c r="B68" s="59"/>
      <c r="C68" s="60"/>
      <c r="D68" s="45"/>
      <c r="E68" s="50" t="s">
        <v>384</v>
      </c>
      <c r="F68" s="51"/>
      <c r="G68" s="8"/>
      <c r="H68" s="8"/>
      <c r="J68" s="3"/>
      <c r="K68" s="40"/>
      <c r="L68" s="40"/>
      <c r="M68" s="40"/>
      <c r="N68" s="3"/>
      <c r="O68" s="67"/>
      <c r="P68" s="66"/>
    </row>
    <row r="69" spans="1:16" s="8" customFormat="1" ht="14.5" x14ac:dyDescent="0.35">
      <c r="A69" s="35">
        <f>IF(I69&lt;&gt;"",1+MAX($A$1:A68),"")</f>
        <v>46</v>
      </c>
      <c r="B69" s="37" t="s">
        <v>380</v>
      </c>
      <c r="C69" s="37" t="s">
        <v>380</v>
      </c>
      <c r="E69" s="33" t="s">
        <v>386</v>
      </c>
      <c r="F69" s="6">
        <v>1</v>
      </c>
      <c r="G69" s="1">
        <v>0</v>
      </c>
      <c r="H69" s="2">
        <f t="shared" ref="H69" si="37">F69*(1+G69)</f>
        <v>1</v>
      </c>
      <c r="I69" s="15" t="s">
        <v>33</v>
      </c>
      <c r="J69" s="3">
        <v>1094.4000000000001</v>
      </c>
      <c r="K69" s="40">
        <f t="shared" ref="K69" si="38">J69*H69</f>
        <v>1094.4000000000001</v>
      </c>
      <c r="L69" s="40">
        <v>1785.6</v>
      </c>
      <c r="M69" s="40">
        <f t="shared" ref="M69" si="39">L69*H69</f>
        <v>1785.6</v>
      </c>
      <c r="N69" s="3">
        <v>2880</v>
      </c>
      <c r="O69" s="67">
        <f t="shared" si="36"/>
        <v>2880</v>
      </c>
      <c r="P69" s="26"/>
    </row>
    <row r="70" spans="1:16" s="8" customFormat="1" x14ac:dyDescent="0.35">
      <c r="A70" s="35" t="str">
        <f>IF(I70&lt;&gt;"",1+MAX($A$1:A69),"")</f>
        <v/>
      </c>
      <c r="B70" s="59"/>
      <c r="C70" s="60"/>
      <c r="E70" s="33"/>
      <c r="F70" s="6"/>
      <c r="G70" s="1"/>
      <c r="H70" s="2"/>
      <c r="I70" s="15"/>
      <c r="J70" s="3"/>
      <c r="K70" s="40"/>
      <c r="L70" s="40"/>
      <c r="M70" s="40"/>
      <c r="N70" s="3"/>
      <c r="O70" s="67"/>
      <c r="P70" s="26"/>
    </row>
    <row r="71" spans="1:16" x14ac:dyDescent="0.35">
      <c r="A71" s="35" t="str">
        <f>IF(I71&lt;&gt;"",1+MAX($A$1:A70),"")</f>
        <v/>
      </c>
      <c r="B71" s="59"/>
      <c r="C71" s="60"/>
      <c r="D71" s="45"/>
      <c r="E71" s="50" t="s">
        <v>383</v>
      </c>
      <c r="F71" s="51"/>
      <c r="G71" s="8"/>
      <c r="H71" s="8"/>
      <c r="J71" s="3"/>
      <c r="K71" s="40"/>
      <c r="L71" s="40"/>
      <c r="M71" s="40"/>
      <c r="N71" s="3"/>
      <c r="O71" s="67"/>
      <c r="P71" s="66"/>
    </row>
    <row r="72" spans="1:16" s="8" customFormat="1" ht="14.5" x14ac:dyDescent="0.35">
      <c r="A72" s="35">
        <f>IF(I72&lt;&gt;"",1+MAX($A$1:A71),"")</f>
        <v>47</v>
      </c>
      <c r="B72" s="37" t="s">
        <v>380</v>
      </c>
      <c r="C72" s="37" t="s">
        <v>380</v>
      </c>
      <c r="E72" s="33" t="s">
        <v>385</v>
      </c>
      <c r="F72" s="6">
        <v>1</v>
      </c>
      <c r="G72" s="1">
        <v>0</v>
      </c>
      <c r="H72" s="2">
        <f t="shared" ref="H72" si="40">F72*(1+G72)</f>
        <v>1</v>
      </c>
      <c r="I72" s="15" t="s">
        <v>33</v>
      </c>
      <c r="J72" s="3">
        <v>1368</v>
      </c>
      <c r="K72" s="40">
        <f t="shared" ref="K72" si="41">J72*H72</f>
        <v>1368</v>
      </c>
      <c r="L72" s="40">
        <v>2232</v>
      </c>
      <c r="M72" s="40">
        <f t="shared" ref="M72" si="42">L72*H72</f>
        <v>2232</v>
      </c>
      <c r="N72" s="3">
        <v>3600</v>
      </c>
      <c r="O72" s="67">
        <f t="shared" ref="O72" si="43">N72*H72</f>
        <v>3600</v>
      </c>
      <c r="P72" s="26"/>
    </row>
    <row r="73" spans="1:16" s="8" customFormat="1" x14ac:dyDescent="0.35">
      <c r="A73" s="35" t="str">
        <f>IF(I73&lt;&gt;"",1+MAX($A$1:A72),"")</f>
        <v/>
      </c>
      <c r="B73" s="59"/>
      <c r="C73" s="60"/>
      <c r="E73" s="33"/>
      <c r="F73" s="6"/>
      <c r="G73" s="1"/>
      <c r="H73" s="2"/>
      <c r="I73" s="15"/>
      <c r="J73" s="3"/>
      <c r="K73" s="40"/>
      <c r="L73" s="40"/>
      <c r="M73" s="40"/>
      <c r="N73" s="3"/>
      <c r="O73" s="67"/>
      <c r="P73" s="26"/>
    </row>
    <row r="74" spans="1:16" x14ac:dyDescent="0.35">
      <c r="A74" s="35" t="str">
        <f>IF(I74&lt;&gt;"",1+MAX($A$1:A73),"")</f>
        <v/>
      </c>
      <c r="B74" s="59"/>
      <c r="C74" s="60"/>
      <c r="D74" s="45"/>
      <c r="E74" s="50" t="s">
        <v>389</v>
      </c>
      <c r="F74" s="51"/>
      <c r="G74" s="8"/>
      <c r="H74" s="8"/>
      <c r="J74" s="3"/>
      <c r="K74" s="40"/>
      <c r="L74" s="40"/>
      <c r="M74" s="40"/>
      <c r="N74" s="3"/>
      <c r="O74" s="67"/>
      <c r="P74" s="66"/>
    </row>
    <row r="75" spans="1:16" s="8" customFormat="1" ht="14.5" x14ac:dyDescent="0.35">
      <c r="A75" s="35">
        <f>IF(I75&lt;&gt;"",1+MAX($A$1:A74),"")</f>
        <v>48</v>
      </c>
      <c r="B75" s="37" t="s">
        <v>380</v>
      </c>
      <c r="C75" s="37" t="s">
        <v>380</v>
      </c>
      <c r="E75" s="33" t="s">
        <v>390</v>
      </c>
      <c r="F75" s="6">
        <v>9.1300000000000008</v>
      </c>
      <c r="G75" s="1">
        <v>0.1</v>
      </c>
      <c r="H75" s="2">
        <f t="shared" ref="H75" si="44">F75*(1+G75)</f>
        <v>10.043000000000001</v>
      </c>
      <c r="I75" s="15" t="s">
        <v>26</v>
      </c>
      <c r="J75" s="3">
        <v>121.6</v>
      </c>
      <c r="K75" s="40">
        <f t="shared" ref="K75" si="45">J75*H75</f>
        <v>1221.2288000000001</v>
      </c>
      <c r="L75" s="40">
        <v>198.4</v>
      </c>
      <c r="M75" s="40">
        <f t="shared" ref="M75" si="46">L75*H75</f>
        <v>1992.5312000000004</v>
      </c>
      <c r="N75" s="3">
        <v>320</v>
      </c>
      <c r="O75" s="67">
        <f t="shared" ref="O75" si="47">N75*H75</f>
        <v>3213.76</v>
      </c>
      <c r="P75" s="26"/>
    </row>
    <row r="76" spans="1:16" s="8" customFormat="1" ht="14.5" x14ac:dyDescent="0.35">
      <c r="A76" s="35">
        <f>IF(I76&lt;&gt;"",1+MAX($A$1:A75),"")</f>
        <v>49</v>
      </c>
      <c r="B76" s="37" t="s">
        <v>380</v>
      </c>
      <c r="C76" s="37" t="s">
        <v>380</v>
      </c>
      <c r="E76" s="33" t="s">
        <v>432</v>
      </c>
      <c r="F76" s="6">
        <v>7.27</v>
      </c>
      <c r="G76" s="1">
        <v>0.1</v>
      </c>
      <c r="H76" s="2">
        <f t="shared" ref="H76" si="48">F76*(1+G76)</f>
        <v>7.9969999999999999</v>
      </c>
      <c r="I76" s="15" t="s">
        <v>26</v>
      </c>
      <c r="J76" s="3">
        <v>121.6</v>
      </c>
      <c r="K76" s="40">
        <f t="shared" ref="K76" si="49">J76*H76</f>
        <v>972.4351999999999</v>
      </c>
      <c r="L76" s="40">
        <v>198.4</v>
      </c>
      <c r="M76" s="40">
        <f t="shared" ref="M76" si="50">L76*H76</f>
        <v>1586.6048000000001</v>
      </c>
      <c r="N76" s="3">
        <v>320</v>
      </c>
      <c r="O76" s="67">
        <f t="shared" ref="O76" si="51">N76*H76</f>
        <v>2559.04</v>
      </c>
      <c r="P76" s="26"/>
    </row>
    <row r="77" spans="1:16" x14ac:dyDescent="0.35">
      <c r="A77" s="35" t="str">
        <f>IF(I77&lt;&gt;"",1+MAX($A$1:A76),"")</f>
        <v/>
      </c>
      <c r="B77" s="62"/>
      <c r="C77" s="61"/>
      <c r="D77" s="8"/>
      <c r="E77" s="33"/>
      <c r="F77" s="51"/>
      <c r="G77" s="8"/>
      <c r="H77" s="8"/>
      <c r="J77" s="40"/>
      <c r="K77" s="40"/>
      <c r="L77" s="40"/>
      <c r="M77" s="40"/>
      <c r="N77" s="8"/>
      <c r="O77" s="26"/>
      <c r="P77" s="66"/>
    </row>
    <row r="78" spans="1:16" x14ac:dyDescent="0.35">
      <c r="A78" s="35" t="str">
        <f>IF(I78&lt;&gt;"",1+MAX($A$1:A77),"")</f>
        <v/>
      </c>
      <c r="B78" s="69"/>
      <c r="C78" s="61"/>
      <c r="D78" s="45"/>
      <c r="E78" s="50" t="s">
        <v>46</v>
      </c>
      <c r="F78" s="51"/>
      <c r="G78" s="8"/>
      <c r="H78" s="8"/>
      <c r="J78" s="40"/>
      <c r="K78" s="40"/>
      <c r="L78" s="40"/>
      <c r="M78" s="40"/>
      <c r="N78" s="8"/>
      <c r="O78" s="26"/>
      <c r="P78" s="66"/>
    </row>
    <row r="79" spans="1:16" x14ac:dyDescent="0.35">
      <c r="A79" s="35" t="str">
        <f>IF(I79&lt;&gt;"",1+MAX($A$1:A78),"")</f>
        <v/>
      </c>
      <c r="B79" s="69"/>
      <c r="C79" s="61"/>
      <c r="D79" s="8"/>
      <c r="E79" s="33"/>
      <c r="F79" s="51"/>
      <c r="G79" s="8"/>
      <c r="H79" s="8"/>
      <c r="J79" s="40"/>
      <c r="K79" s="40"/>
      <c r="L79" s="40"/>
      <c r="M79" s="40"/>
      <c r="N79" s="8"/>
      <c r="O79" s="26"/>
      <c r="P79" s="66"/>
    </row>
    <row r="80" spans="1:16" x14ac:dyDescent="0.35">
      <c r="A80" s="35">
        <f>IF(I80&lt;&gt;"",1+MAX($A$1:A79),"")</f>
        <v>50</v>
      </c>
      <c r="B80" s="37" t="s">
        <v>380</v>
      </c>
      <c r="C80" s="37" t="s">
        <v>380</v>
      </c>
      <c r="D80" s="8"/>
      <c r="E80" s="33" t="s">
        <v>462</v>
      </c>
      <c r="F80" s="51">
        <f>2674.18/10</f>
        <v>267.41800000000001</v>
      </c>
      <c r="G80" s="1">
        <v>0.1</v>
      </c>
      <c r="H80" s="2">
        <f>F80*(1+G80)</f>
        <v>294.15980000000002</v>
      </c>
      <c r="I80" s="15" t="s">
        <v>26</v>
      </c>
      <c r="J80" s="40">
        <v>7.2610000000000001</v>
      </c>
      <c r="K80" s="40">
        <f t="shared" ref="K80" si="52">J80*H80</f>
        <v>2135.8943078000002</v>
      </c>
      <c r="L80" s="40">
        <v>6.4389999999999992</v>
      </c>
      <c r="M80" s="40">
        <f t="shared" ref="M80" si="53">L80*H80</f>
        <v>1894.0949521999999</v>
      </c>
      <c r="N80" s="3">
        <v>13.7</v>
      </c>
      <c r="O80" s="68">
        <f t="shared" ref="O80" si="54">N80*H80</f>
        <v>4029.9892599999998</v>
      </c>
      <c r="P80" s="66"/>
    </row>
    <row r="81" spans="1:16" s="8" customFormat="1" x14ac:dyDescent="0.35">
      <c r="A81" s="35" t="str">
        <f>IF(I81&lt;&gt;"",1+MAX($A$1:A80),"")</f>
        <v/>
      </c>
      <c r="B81" s="63"/>
      <c r="C81" s="59"/>
      <c r="E81" s="33"/>
      <c r="F81" s="6"/>
      <c r="G81" s="1"/>
      <c r="H81" s="2"/>
      <c r="I81" s="15"/>
      <c r="J81" s="3"/>
      <c r="K81" s="40"/>
      <c r="L81" s="40"/>
      <c r="M81" s="40"/>
      <c r="N81" s="3"/>
      <c r="O81" s="67"/>
      <c r="P81" s="26"/>
    </row>
    <row r="82" spans="1:16" x14ac:dyDescent="0.35">
      <c r="A82" s="35" t="str">
        <f>IF(I82&lt;&gt;"",1+MAX($A$1:A81),"")</f>
        <v/>
      </c>
      <c r="B82" s="18"/>
      <c r="C82" s="37"/>
      <c r="D82" s="46"/>
      <c r="E82" s="47" t="s">
        <v>91</v>
      </c>
      <c r="F82" s="51"/>
      <c r="G82" s="8"/>
      <c r="H82" s="8"/>
      <c r="J82" s="40"/>
      <c r="K82" s="40"/>
      <c r="L82" s="40"/>
      <c r="M82" s="40"/>
      <c r="N82" s="8"/>
      <c r="O82" s="26"/>
      <c r="P82" s="26"/>
    </row>
    <row r="83" spans="1:16" x14ac:dyDescent="0.35">
      <c r="A83" s="35" t="str">
        <f>IF(I83&lt;&gt;"",1+MAX($A$1:A82),"")</f>
        <v/>
      </c>
      <c r="B83" s="59"/>
      <c r="C83" s="60"/>
      <c r="D83" s="23"/>
      <c r="E83" s="24"/>
      <c r="F83" s="51"/>
      <c r="G83" s="8"/>
      <c r="H83" s="8"/>
      <c r="J83" s="40"/>
      <c r="K83" s="40"/>
      <c r="L83" s="40"/>
      <c r="M83" s="40"/>
      <c r="N83" s="8"/>
      <c r="O83" s="8"/>
      <c r="P83" s="9"/>
    </row>
    <row r="84" spans="1:16" x14ac:dyDescent="0.35">
      <c r="A84" s="35" t="str">
        <f>IF(I84&lt;&gt;"",1+MAX($A$1:A83),"")</f>
        <v/>
      </c>
      <c r="B84" s="59"/>
      <c r="C84" s="60"/>
      <c r="D84" s="45"/>
      <c r="E84" s="50" t="s">
        <v>92</v>
      </c>
      <c r="F84" s="51"/>
      <c r="G84" s="8"/>
      <c r="H84" s="8"/>
      <c r="J84" s="40"/>
      <c r="K84" s="40"/>
      <c r="L84" s="40"/>
      <c r="M84" s="40"/>
      <c r="N84" s="8"/>
      <c r="O84" s="8"/>
      <c r="P84" s="25"/>
    </row>
    <row r="85" spans="1:16" s="8" customFormat="1" ht="14.5" x14ac:dyDescent="0.35">
      <c r="A85" s="35">
        <f>IF(I85&lt;&gt;"",1+MAX($A$1:A84),"")</f>
        <v>51</v>
      </c>
      <c r="B85" s="37" t="s">
        <v>381</v>
      </c>
      <c r="C85" s="37" t="s">
        <v>381</v>
      </c>
      <c r="E85" s="33" t="s">
        <v>50</v>
      </c>
      <c r="F85" s="6">
        <f>1361.48/32</f>
        <v>42.546250000000001</v>
      </c>
      <c r="G85" s="1">
        <v>0</v>
      </c>
      <c r="H85" s="2">
        <f t="shared" ref="H85" si="55">F85*(1+G85)</f>
        <v>42.546250000000001</v>
      </c>
      <c r="I85" s="15" t="s">
        <v>33</v>
      </c>
      <c r="J85" s="78">
        <v>90</v>
      </c>
      <c r="K85" s="40">
        <f>J85*H85</f>
        <v>3829.1624999999999</v>
      </c>
      <c r="L85" s="40">
        <v>53</v>
      </c>
      <c r="M85" s="40">
        <f>L85*H85</f>
        <v>2254.9512500000001</v>
      </c>
      <c r="N85" s="78">
        <v>143</v>
      </c>
      <c r="O85" s="4">
        <f>N85*H85</f>
        <v>6084.1137500000004</v>
      </c>
      <c r="P85" s="9"/>
    </row>
    <row r="86" spans="1:16" x14ac:dyDescent="0.35">
      <c r="A86" s="35" t="str">
        <f>IF(I86&lt;&gt;"",1+MAX($A$1:A85),"")</f>
        <v/>
      </c>
      <c r="B86" s="59"/>
      <c r="C86" s="60"/>
      <c r="D86" s="23"/>
      <c r="E86" s="24"/>
      <c r="F86" s="51"/>
      <c r="G86" s="8"/>
      <c r="H86" s="8"/>
      <c r="J86" s="40"/>
      <c r="K86" s="40"/>
      <c r="L86" s="40"/>
      <c r="M86" s="40"/>
      <c r="N86" s="8"/>
      <c r="O86" s="26"/>
      <c r="P86" s="26"/>
    </row>
    <row r="87" spans="1:16" x14ac:dyDescent="0.35">
      <c r="A87" s="35" t="str">
        <f>IF(I87&lt;&gt;"",1+MAX($A$1:A86),"")</f>
        <v/>
      </c>
      <c r="B87" s="59"/>
      <c r="C87" s="60"/>
      <c r="D87" s="45"/>
      <c r="E87" s="50" t="s">
        <v>43</v>
      </c>
      <c r="F87" s="51"/>
      <c r="G87" s="8"/>
      <c r="H87" s="8"/>
      <c r="J87" s="40"/>
      <c r="K87" s="40"/>
      <c r="L87" s="40"/>
      <c r="M87" s="40"/>
      <c r="N87" s="8"/>
      <c r="O87" s="8"/>
      <c r="P87" s="25"/>
    </row>
    <row r="88" spans="1:16" s="8" customFormat="1" ht="14.5" x14ac:dyDescent="0.35">
      <c r="A88" s="35">
        <f>IF(I88&lt;&gt;"",1+MAX($A$1:A87),"")</f>
        <v>52</v>
      </c>
      <c r="B88" s="37" t="s">
        <v>381</v>
      </c>
      <c r="C88" s="37" t="s">
        <v>381</v>
      </c>
      <c r="E88" s="33" t="s">
        <v>93</v>
      </c>
      <c r="F88" s="6">
        <f>2769.67/32</f>
        <v>86.552187500000002</v>
      </c>
      <c r="G88" s="1">
        <v>0</v>
      </c>
      <c r="H88" s="2">
        <f t="shared" ref="H88" si="56">F88*(1+G88)</f>
        <v>86.552187500000002</v>
      </c>
      <c r="I88" s="15" t="s">
        <v>33</v>
      </c>
      <c r="J88" s="78">
        <v>90</v>
      </c>
      <c r="K88" s="79">
        <f>J88*H88</f>
        <v>7789.6968750000005</v>
      </c>
      <c r="L88" s="79">
        <v>30</v>
      </c>
      <c r="M88" s="79">
        <f>L88*H88</f>
        <v>2596.5656250000002</v>
      </c>
      <c r="N88" s="78">
        <v>120</v>
      </c>
      <c r="O88" s="4">
        <f>N88*H88</f>
        <v>10386.262500000001</v>
      </c>
      <c r="P88" s="9"/>
    </row>
    <row r="89" spans="1:16" x14ac:dyDescent="0.35">
      <c r="A89" s="35" t="str">
        <f>IF(I89&lt;&gt;"",1+MAX($A$1:A88),"")</f>
        <v/>
      </c>
      <c r="B89" s="59"/>
      <c r="C89" s="60"/>
      <c r="D89" s="23"/>
      <c r="E89" s="24"/>
      <c r="F89" s="51"/>
      <c r="G89" s="8"/>
      <c r="H89" s="8"/>
      <c r="J89" s="40"/>
      <c r="K89" s="40"/>
      <c r="L89" s="40"/>
      <c r="M89" s="40"/>
      <c r="N89" s="8"/>
      <c r="O89" s="8"/>
      <c r="P89" s="25"/>
    </row>
    <row r="90" spans="1:16" x14ac:dyDescent="0.35">
      <c r="A90" s="35" t="str">
        <f>IF(I90&lt;&gt;"",1+MAX($A$1:A89),"")</f>
        <v/>
      </c>
      <c r="B90" s="59"/>
      <c r="C90" s="60"/>
      <c r="D90" s="45"/>
      <c r="E90" s="50" t="s">
        <v>41</v>
      </c>
      <c r="F90" s="51"/>
      <c r="G90" s="8"/>
      <c r="H90" s="8"/>
      <c r="J90" s="40"/>
      <c r="K90" s="40"/>
      <c r="L90" s="40"/>
      <c r="M90" s="40"/>
      <c r="N90" s="8"/>
      <c r="O90" s="8"/>
      <c r="P90" s="25"/>
    </row>
    <row r="91" spans="1:16" s="8" customFormat="1" ht="14.5" x14ac:dyDescent="0.35">
      <c r="A91" s="35">
        <f>IF(I91&lt;&gt;"",1+MAX($A$1:A90),"")</f>
        <v>53</v>
      </c>
      <c r="B91" s="37" t="s">
        <v>381</v>
      </c>
      <c r="C91" s="37" t="s">
        <v>381</v>
      </c>
      <c r="E91" s="33" t="s">
        <v>94</v>
      </c>
      <c r="F91" s="6">
        <v>3</v>
      </c>
      <c r="G91" s="1">
        <v>0</v>
      </c>
      <c r="H91" s="2">
        <f t="shared" ref="H91" si="57">F91*(1+G91)</f>
        <v>3</v>
      </c>
      <c r="I91" s="15" t="s">
        <v>33</v>
      </c>
      <c r="J91" s="76">
        <v>34.875</v>
      </c>
      <c r="K91" s="77">
        <f t="shared" ref="K91:K92" si="58">J91*H91</f>
        <v>104.625</v>
      </c>
      <c r="L91" s="77">
        <v>21.375</v>
      </c>
      <c r="M91" s="40">
        <f t="shared" ref="M91:M92" si="59">L91*H91</f>
        <v>64.125</v>
      </c>
      <c r="N91" s="3">
        <v>56.25</v>
      </c>
      <c r="O91" s="4">
        <f t="shared" ref="O91" si="60">N91*H91</f>
        <v>168.75</v>
      </c>
      <c r="P91" s="9"/>
    </row>
    <row r="92" spans="1:16" s="8" customFormat="1" ht="14.5" x14ac:dyDescent="0.35">
      <c r="A92" s="35">
        <f>IF(I92&lt;&gt;"",1+MAX($A$1:A91),"")</f>
        <v>54</v>
      </c>
      <c r="B92" s="37" t="s">
        <v>381</v>
      </c>
      <c r="C92" s="37" t="s">
        <v>381</v>
      </c>
      <c r="E92" s="33" t="s">
        <v>95</v>
      </c>
      <c r="F92" s="6">
        <v>2</v>
      </c>
      <c r="G92" s="1">
        <v>0</v>
      </c>
      <c r="H92" s="2">
        <f t="shared" ref="H92:H116" si="61">F92*(1+G92)</f>
        <v>2</v>
      </c>
      <c r="I92" s="15" t="s">
        <v>33</v>
      </c>
      <c r="J92" s="76">
        <v>37.200000000000003</v>
      </c>
      <c r="K92" s="77">
        <f t="shared" si="58"/>
        <v>74.400000000000006</v>
      </c>
      <c r="L92" s="77">
        <v>22.8</v>
      </c>
      <c r="M92" s="77">
        <f t="shared" si="59"/>
        <v>45.6</v>
      </c>
      <c r="N92" s="76">
        <v>60</v>
      </c>
      <c r="O92" s="4">
        <f t="shared" ref="O92:O116" si="62">N92*H92</f>
        <v>120</v>
      </c>
      <c r="P92" s="9"/>
    </row>
    <row r="93" spans="1:16" s="8" customFormat="1" ht="14.5" x14ac:dyDescent="0.35">
      <c r="A93" s="35">
        <f>IF(I93&lt;&gt;"",1+MAX($A$1:A92),"")</f>
        <v>55</v>
      </c>
      <c r="B93" s="37" t="s">
        <v>381</v>
      </c>
      <c r="C93" s="37" t="s">
        <v>381</v>
      </c>
      <c r="E93" s="33" t="s">
        <v>96</v>
      </c>
      <c r="F93" s="6">
        <v>4</v>
      </c>
      <c r="G93" s="1">
        <v>0</v>
      </c>
      <c r="H93" s="2">
        <f t="shared" si="61"/>
        <v>4</v>
      </c>
      <c r="I93" s="15" t="s">
        <v>33</v>
      </c>
      <c r="J93" s="76">
        <v>46.5</v>
      </c>
      <c r="K93" s="77">
        <f t="shared" ref="K93:K117" si="63">J93*H93</f>
        <v>186</v>
      </c>
      <c r="L93" s="77">
        <v>28.5</v>
      </c>
      <c r="M93" s="40">
        <f t="shared" ref="M93:M117" si="64">L93*H93</f>
        <v>114</v>
      </c>
      <c r="N93" s="3">
        <v>75</v>
      </c>
      <c r="O93" s="4">
        <f t="shared" si="62"/>
        <v>300</v>
      </c>
      <c r="P93" s="9"/>
    </row>
    <row r="94" spans="1:16" s="8" customFormat="1" ht="14.5" x14ac:dyDescent="0.35">
      <c r="A94" s="35">
        <f>IF(I94&lt;&gt;"",1+MAX($A$1:A93),"")</f>
        <v>56</v>
      </c>
      <c r="B94" s="37" t="s">
        <v>381</v>
      </c>
      <c r="C94" s="37" t="s">
        <v>381</v>
      </c>
      <c r="E94" s="33" t="s">
        <v>97</v>
      </c>
      <c r="F94" s="6">
        <v>1</v>
      </c>
      <c r="G94" s="1">
        <v>0</v>
      </c>
      <c r="H94" s="2">
        <f t="shared" si="61"/>
        <v>1</v>
      </c>
      <c r="I94" s="15" t="s">
        <v>33</v>
      </c>
      <c r="J94" s="76">
        <v>86.8</v>
      </c>
      <c r="K94" s="77">
        <f t="shared" si="63"/>
        <v>86.8</v>
      </c>
      <c r="L94" s="77">
        <v>53.2</v>
      </c>
      <c r="M94" s="77">
        <f t="shared" si="64"/>
        <v>53.2</v>
      </c>
      <c r="N94" s="76">
        <v>140</v>
      </c>
      <c r="O94" s="4">
        <f t="shared" si="62"/>
        <v>140</v>
      </c>
      <c r="P94" s="9"/>
    </row>
    <row r="95" spans="1:16" s="8" customFormat="1" ht="14.5" x14ac:dyDescent="0.35">
      <c r="A95" s="35">
        <f>IF(I95&lt;&gt;"",1+MAX($A$1:A94),"")</f>
        <v>57</v>
      </c>
      <c r="B95" s="37" t="s">
        <v>381</v>
      </c>
      <c r="C95" s="37" t="s">
        <v>381</v>
      </c>
      <c r="E95" s="33" t="s">
        <v>98</v>
      </c>
      <c r="F95" s="6">
        <v>1</v>
      </c>
      <c r="G95" s="1">
        <v>0</v>
      </c>
      <c r="H95" s="2">
        <f t="shared" si="61"/>
        <v>1</v>
      </c>
      <c r="I95" s="15" t="s">
        <v>33</v>
      </c>
      <c r="J95" s="3">
        <v>216</v>
      </c>
      <c r="K95" s="40">
        <f t="shared" si="63"/>
        <v>216</v>
      </c>
      <c r="L95" s="40">
        <v>193.5</v>
      </c>
      <c r="M95" s="40">
        <f t="shared" si="64"/>
        <v>193.5</v>
      </c>
      <c r="N95" s="3">
        <v>409.5</v>
      </c>
      <c r="O95" s="4">
        <f t="shared" si="62"/>
        <v>409.5</v>
      </c>
      <c r="P95" s="80"/>
    </row>
    <row r="96" spans="1:16" s="8" customFormat="1" ht="14.5" x14ac:dyDescent="0.35">
      <c r="A96" s="35">
        <f>IF(I96&lt;&gt;"",1+MAX($A$1:A95),"")</f>
        <v>58</v>
      </c>
      <c r="B96" s="37" t="s">
        <v>381</v>
      </c>
      <c r="C96" s="37" t="s">
        <v>381</v>
      </c>
      <c r="E96" s="33" t="s">
        <v>99</v>
      </c>
      <c r="F96" s="6">
        <v>1</v>
      </c>
      <c r="G96" s="1">
        <v>0</v>
      </c>
      <c r="H96" s="2">
        <f t="shared" si="61"/>
        <v>1</v>
      </c>
      <c r="I96" s="15" t="s">
        <v>33</v>
      </c>
      <c r="J96" s="40">
        <v>101.654</v>
      </c>
      <c r="K96" s="40">
        <f t="shared" si="63"/>
        <v>101.654</v>
      </c>
      <c r="L96" s="40">
        <v>90.145999999999987</v>
      </c>
      <c r="M96" s="40">
        <f t="shared" si="64"/>
        <v>90.145999999999987</v>
      </c>
      <c r="N96" s="3">
        <v>191.79999999999998</v>
      </c>
      <c r="O96" s="4">
        <f t="shared" si="62"/>
        <v>191.79999999999998</v>
      </c>
      <c r="P96" s="9"/>
    </row>
    <row r="97" spans="1:16" s="8" customFormat="1" ht="14.5" x14ac:dyDescent="0.35">
      <c r="A97" s="35">
        <f>IF(I97&lt;&gt;"",1+MAX($A$1:A96),"")</f>
        <v>59</v>
      </c>
      <c r="B97" s="37" t="s">
        <v>381</v>
      </c>
      <c r="C97" s="37" t="s">
        <v>381</v>
      </c>
      <c r="E97" s="33" t="s">
        <v>100</v>
      </c>
      <c r="F97" s="6">
        <v>1</v>
      </c>
      <c r="G97" s="1">
        <v>0</v>
      </c>
      <c r="H97" s="2">
        <f t="shared" si="61"/>
        <v>1</v>
      </c>
      <c r="I97" s="15" t="s">
        <v>33</v>
      </c>
      <c r="J97" s="40">
        <v>123.437</v>
      </c>
      <c r="K97" s="40">
        <f t="shared" si="63"/>
        <v>123.437</v>
      </c>
      <c r="L97" s="40">
        <v>109.46299999999998</v>
      </c>
      <c r="M97" s="40">
        <f t="shared" si="64"/>
        <v>109.46299999999998</v>
      </c>
      <c r="N97" s="3">
        <v>232.89999999999998</v>
      </c>
      <c r="O97" s="4">
        <f t="shared" si="62"/>
        <v>232.89999999999998</v>
      </c>
      <c r="P97" s="9"/>
    </row>
    <row r="98" spans="1:16" s="8" customFormat="1" ht="14.5" x14ac:dyDescent="0.35">
      <c r="A98" s="35">
        <f>IF(I98&lt;&gt;"",1+MAX($A$1:A97),"")</f>
        <v>60</v>
      </c>
      <c r="B98" s="37" t="s">
        <v>381</v>
      </c>
      <c r="C98" s="37" t="s">
        <v>381</v>
      </c>
      <c r="E98" s="33" t="s">
        <v>101</v>
      </c>
      <c r="F98" s="6">
        <v>1</v>
      </c>
      <c r="G98" s="1">
        <v>0</v>
      </c>
      <c r="H98" s="2">
        <f t="shared" si="61"/>
        <v>1</v>
      </c>
      <c r="I98" s="15" t="s">
        <v>33</v>
      </c>
      <c r="J98" s="3">
        <v>189.28</v>
      </c>
      <c r="K98" s="40">
        <f t="shared" si="63"/>
        <v>189.28</v>
      </c>
      <c r="L98" s="40">
        <v>174.72</v>
      </c>
      <c r="M98" s="40">
        <f t="shared" si="64"/>
        <v>174.72</v>
      </c>
      <c r="N98" s="3">
        <v>364</v>
      </c>
      <c r="O98" s="4">
        <f t="shared" si="62"/>
        <v>364</v>
      </c>
      <c r="P98" s="80"/>
    </row>
    <row r="99" spans="1:16" s="8" customFormat="1" ht="14.5" x14ac:dyDescent="0.35">
      <c r="A99" s="35">
        <f>IF(I99&lt;&gt;"",1+MAX($A$1:A98),"")</f>
        <v>61</v>
      </c>
      <c r="B99" s="37" t="s">
        <v>381</v>
      </c>
      <c r="C99" s="37" t="s">
        <v>381</v>
      </c>
      <c r="E99" s="33" t="s">
        <v>102</v>
      </c>
      <c r="F99" s="6">
        <v>1</v>
      </c>
      <c r="G99" s="1">
        <v>0</v>
      </c>
      <c r="H99" s="2">
        <f t="shared" si="61"/>
        <v>1</v>
      </c>
      <c r="I99" s="15" t="s">
        <v>33</v>
      </c>
      <c r="J99" s="40">
        <v>101.654</v>
      </c>
      <c r="K99" s="40">
        <f t="shared" si="63"/>
        <v>101.654</v>
      </c>
      <c r="L99" s="40">
        <v>90.145999999999987</v>
      </c>
      <c r="M99" s="40">
        <f t="shared" si="64"/>
        <v>90.145999999999987</v>
      </c>
      <c r="N99" s="3">
        <v>191.79999999999998</v>
      </c>
      <c r="O99" s="4">
        <f t="shared" si="62"/>
        <v>191.79999999999998</v>
      </c>
      <c r="P99" s="9"/>
    </row>
    <row r="100" spans="1:16" s="8" customFormat="1" ht="14.5" x14ac:dyDescent="0.35">
      <c r="A100" s="35">
        <f>IF(I100&lt;&gt;"",1+MAX($A$1:A99),"")</f>
        <v>62</v>
      </c>
      <c r="B100" s="37" t="s">
        <v>381</v>
      </c>
      <c r="C100" s="37" t="s">
        <v>381</v>
      </c>
      <c r="E100" s="33" t="s">
        <v>103</v>
      </c>
      <c r="F100" s="6">
        <v>2</v>
      </c>
      <c r="G100" s="1">
        <v>0</v>
      </c>
      <c r="H100" s="2">
        <f t="shared" si="61"/>
        <v>2</v>
      </c>
      <c r="I100" s="15" t="s">
        <v>33</v>
      </c>
      <c r="J100" s="40">
        <v>43.565999999999995</v>
      </c>
      <c r="K100" s="40">
        <f t="shared" si="63"/>
        <v>87.131999999999991</v>
      </c>
      <c r="L100" s="40">
        <v>38.633999999999993</v>
      </c>
      <c r="M100" s="40">
        <f t="shared" si="64"/>
        <v>77.267999999999986</v>
      </c>
      <c r="N100" s="3">
        <v>82.199999999999989</v>
      </c>
      <c r="O100" s="4">
        <f t="shared" si="62"/>
        <v>164.39999999999998</v>
      </c>
      <c r="P100" s="9"/>
    </row>
    <row r="101" spans="1:16" s="8" customFormat="1" ht="14.5" x14ac:dyDescent="0.35">
      <c r="A101" s="35">
        <f>IF(I101&lt;&gt;"",1+MAX($A$1:A100),"")</f>
        <v>63</v>
      </c>
      <c r="B101" s="37" t="s">
        <v>381</v>
      </c>
      <c r="C101" s="37" t="s">
        <v>381</v>
      </c>
      <c r="E101" s="33" t="s">
        <v>104</v>
      </c>
      <c r="F101" s="6">
        <v>1</v>
      </c>
      <c r="G101" s="1">
        <v>0</v>
      </c>
      <c r="H101" s="2">
        <f t="shared" si="61"/>
        <v>1</v>
      </c>
      <c r="I101" s="15" t="s">
        <v>33</v>
      </c>
      <c r="J101" s="40">
        <v>36.305</v>
      </c>
      <c r="K101" s="40">
        <f t="shared" si="63"/>
        <v>36.305</v>
      </c>
      <c r="L101" s="40">
        <v>32.195</v>
      </c>
      <c r="M101" s="40">
        <f t="shared" si="64"/>
        <v>32.195</v>
      </c>
      <c r="N101" s="3">
        <v>68.5</v>
      </c>
      <c r="O101" s="4">
        <f t="shared" si="62"/>
        <v>68.5</v>
      </c>
      <c r="P101" s="9"/>
    </row>
    <row r="102" spans="1:16" s="8" customFormat="1" ht="14.5" x14ac:dyDescent="0.35">
      <c r="A102" s="35">
        <f>IF(I102&lt;&gt;"",1+MAX($A$1:A101),"")</f>
        <v>64</v>
      </c>
      <c r="B102" s="37" t="s">
        <v>381</v>
      </c>
      <c r="C102" s="37" t="s">
        <v>381</v>
      </c>
      <c r="E102" s="33" t="s">
        <v>105</v>
      </c>
      <c r="F102" s="6">
        <v>1</v>
      </c>
      <c r="G102" s="1">
        <v>0</v>
      </c>
      <c r="H102" s="2">
        <f t="shared" si="61"/>
        <v>1</v>
      </c>
      <c r="I102" s="15" t="s">
        <v>33</v>
      </c>
      <c r="J102" s="3">
        <v>70.98</v>
      </c>
      <c r="K102" s="40">
        <f t="shared" ref="K102:K103" si="65">J102*H102</f>
        <v>70.98</v>
      </c>
      <c r="L102" s="40">
        <v>65.52</v>
      </c>
      <c r="M102" s="40">
        <f t="shared" si="64"/>
        <v>65.52</v>
      </c>
      <c r="N102" s="3">
        <v>136.5</v>
      </c>
      <c r="O102" s="4">
        <f t="shared" si="62"/>
        <v>136.5</v>
      </c>
      <c r="P102" s="9"/>
    </row>
    <row r="103" spans="1:16" s="8" customFormat="1" ht="14.5" x14ac:dyDescent="0.35">
      <c r="A103" s="35">
        <f>IF(I103&lt;&gt;"",1+MAX($A$1:A102),"")</f>
        <v>65</v>
      </c>
      <c r="B103" s="37" t="s">
        <v>381</v>
      </c>
      <c r="C103" s="37" t="s">
        <v>381</v>
      </c>
      <c r="E103" s="33" t="s">
        <v>106</v>
      </c>
      <c r="F103" s="6">
        <v>1</v>
      </c>
      <c r="G103" s="1">
        <v>0</v>
      </c>
      <c r="H103" s="2">
        <f t="shared" si="61"/>
        <v>1</v>
      </c>
      <c r="I103" s="15" t="s">
        <v>33</v>
      </c>
      <c r="J103" s="3">
        <v>29.68</v>
      </c>
      <c r="K103" s="40">
        <f t="shared" si="65"/>
        <v>29.68</v>
      </c>
      <c r="L103" s="40">
        <v>26.32</v>
      </c>
      <c r="M103" s="40">
        <f t="shared" si="64"/>
        <v>26.32</v>
      </c>
      <c r="N103" s="3">
        <v>56</v>
      </c>
      <c r="O103" s="4">
        <f t="shared" si="62"/>
        <v>56</v>
      </c>
      <c r="P103" s="9"/>
    </row>
    <row r="104" spans="1:16" s="8" customFormat="1" ht="14.5" x14ac:dyDescent="0.35">
      <c r="A104" s="35">
        <f>IF(I104&lt;&gt;"",1+MAX($A$1:A103),"")</f>
        <v>66</v>
      </c>
      <c r="B104" s="37" t="s">
        <v>381</v>
      </c>
      <c r="C104" s="37" t="s">
        <v>381</v>
      </c>
      <c r="E104" s="33" t="s">
        <v>107</v>
      </c>
      <c r="F104" s="6">
        <v>1</v>
      </c>
      <c r="G104" s="1">
        <v>0</v>
      </c>
      <c r="H104" s="2">
        <f t="shared" si="61"/>
        <v>1</v>
      </c>
      <c r="I104" s="15" t="s">
        <v>33</v>
      </c>
      <c r="J104" s="3">
        <v>47.7</v>
      </c>
      <c r="K104" s="40">
        <f t="shared" ref="K104" si="66">J104*H104</f>
        <v>47.7</v>
      </c>
      <c r="L104" s="40">
        <v>42.3</v>
      </c>
      <c r="M104" s="40">
        <f t="shared" ref="M104" si="67">L104*H104</f>
        <v>42.3</v>
      </c>
      <c r="N104" s="3">
        <v>90</v>
      </c>
      <c r="O104" s="4">
        <f t="shared" si="62"/>
        <v>90</v>
      </c>
      <c r="P104" s="9"/>
    </row>
    <row r="105" spans="1:16" s="8" customFormat="1" ht="14.5" x14ac:dyDescent="0.35">
      <c r="A105" s="35">
        <f>IF(I105&lt;&gt;"",1+MAX($A$1:A104),"")</f>
        <v>67</v>
      </c>
      <c r="B105" s="37" t="s">
        <v>381</v>
      </c>
      <c r="C105" s="37" t="s">
        <v>381</v>
      </c>
      <c r="E105" s="33" t="s">
        <v>108</v>
      </c>
      <c r="F105" s="6">
        <v>1</v>
      </c>
      <c r="G105" s="1">
        <v>0</v>
      </c>
      <c r="H105" s="2">
        <f t="shared" si="61"/>
        <v>1</v>
      </c>
      <c r="I105" s="15" t="s">
        <v>33</v>
      </c>
      <c r="J105" s="3">
        <v>314.92500000000001</v>
      </c>
      <c r="K105" s="40">
        <f t="shared" si="63"/>
        <v>314.92500000000001</v>
      </c>
      <c r="L105" s="40">
        <v>513.82500000000005</v>
      </c>
      <c r="M105" s="40">
        <f t="shared" si="64"/>
        <v>513.82500000000005</v>
      </c>
      <c r="N105" s="3">
        <v>828.75</v>
      </c>
      <c r="O105" s="4">
        <f t="shared" si="62"/>
        <v>828.75</v>
      </c>
      <c r="P105" s="9"/>
    </row>
    <row r="106" spans="1:16" s="8" customFormat="1" ht="14.5" x14ac:dyDescent="0.35">
      <c r="A106" s="35">
        <f>IF(I106&lt;&gt;"",1+MAX($A$1:A105),"")</f>
        <v>68</v>
      </c>
      <c r="B106" s="37" t="s">
        <v>381</v>
      </c>
      <c r="C106" s="37" t="s">
        <v>381</v>
      </c>
      <c r="E106" s="33" t="s">
        <v>82</v>
      </c>
      <c r="F106" s="6">
        <v>1</v>
      </c>
      <c r="G106" s="1">
        <v>0</v>
      </c>
      <c r="H106" s="2">
        <f t="shared" si="61"/>
        <v>1</v>
      </c>
      <c r="I106" s="15" t="s">
        <v>33</v>
      </c>
      <c r="J106" s="3">
        <v>92.625</v>
      </c>
      <c r="K106" s="40">
        <f t="shared" si="63"/>
        <v>92.625</v>
      </c>
      <c r="L106" s="40">
        <v>151.125</v>
      </c>
      <c r="M106" s="40">
        <f t="shared" si="64"/>
        <v>151.125</v>
      </c>
      <c r="N106" s="3">
        <v>243.75</v>
      </c>
      <c r="O106" s="4">
        <f t="shared" si="62"/>
        <v>243.75</v>
      </c>
      <c r="P106" s="9"/>
    </row>
    <row r="107" spans="1:16" s="8" customFormat="1" ht="14.5" x14ac:dyDescent="0.35">
      <c r="A107" s="35">
        <f>IF(I107&lt;&gt;"",1+MAX($A$1:A106),"")</f>
        <v>69</v>
      </c>
      <c r="B107" s="37" t="s">
        <v>381</v>
      </c>
      <c r="C107" s="37" t="s">
        <v>381</v>
      </c>
      <c r="E107" s="33" t="s">
        <v>109</v>
      </c>
      <c r="F107" s="6">
        <v>2</v>
      </c>
      <c r="G107" s="1">
        <v>0</v>
      </c>
      <c r="H107" s="2">
        <f t="shared" si="61"/>
        <v>2</v>
      </c>
      <c r="I107" s="15" t="s">
        <v>33</v>
      </c>
      <c r="J107" s="3">
        <v>228</v>
      </c>
      <c r="K107" s="40">
        <f t="shared" si="63"/>
        <v>456</v>
      </c>
      <c r="L107" s="40">
        <v>372</v>
      </c>
      <c r="M107" s="40">
        <f t="shared" si="64"/>
        <v>744</v>
      </c>
      <c r="N107" s="3">
        <v>600</v>
      </c>
      <c r="O107" s="4">
        <f t="shared" si="62"/>
        <v>1200</v>
      </c>
      <c r="P107" s="9"/>
    </row>
    <row r="108" spans="1:16" s="8" customFormat="1" ht="14.5" x14ac:dyDescent="0.35">
      <c r="A108" s="35">
        <f>IF(I108&lt;&gt;"",1+MAX($A$1:A107),"")</f>
        <v>70</v>
      </c>
      <c r="B108" s="37" t="s">
        <v>381</v>
      </c>
      <c r="C108" s="37" t="s">
        <v>381</v>
      </c>
      <c r="E108" s="33" t="s">
        <v>110</v>
      </c>
      <c r="F108" s="6">
        <v>1</v>
      </c>
      <c r="G108" s="1">
        <v>0</v>
      </c>
      <c r="H108" s="2">
        <f t="shared" si="61"/>
        <v>1</v>
      </c>
      <c r="I108" s="15" t="s">
        <v>33</v>
      </c>
      <c r="J108" s="3">
        <v>148.19999999999999</v>
      </c>
      <c r="K108" s="40">
        <f t="shared" si="63"/>
        <v>148.19999999999999</v>
      </c>
      <c r="L108" s="40">
        <v>241.8</v>
      </c>
      <c r="M108" s="40">
        <f t="shared" si="64"/>
        <v>241.8</v>
      </c>
      <c r="N108" s="3">
        <v>390</v>
      </c>
      <c r="O108" s="4">
        <f t="shared" si="62"/>
        <v>390</v>
      </c>
      <c r="P108" s="9"/>
    </row>
    <row r="109" spans="1:16" s="8" customFormat="1" ht="14.5" x14ac:dyDescent="0.35">
      <c r="A109" s="35">
        <f>IF(I109&lt;&gt;"",1+MAX($A$1:A108),"")</f>
        <v>71</v>
      </c>
      <c r="B109" s="37" t="s">
        <v>381</v>
      </c>
      <c r="C109" s="37" t="s">
        <v>381</v>
      </c>
      <c r="E109" s="33" t="s">
        <v>111</v>
      </c>
      <c r="F109" s="6">
        <v>1</v>
      </c>
      <c r="G109" s="1">
        <v>0</v>
      </c>
      <c r="H109" s="2">
        <f t="shared" si="61"/>
        <v>1</v>
      </c>
      <c r="I109" s="15" t="s">
        <v>33</v>
      </c>
      <c r="J109" s="3">
        <v>52.470000000000006</v>
      </c>
      <c r="K109" s="40">
        <f t="shared" si="63"/>
        <v>52.470000000000006</v>
      </c>
      <c r="L109" s="40">
        <v>46.529999999999994</v>
      </c>
      <c r="M109" s="40">
        <f t="shared" si="64"/>
        <v>46.529999999999994</v>
      </c>
      <c r="N109" s="3">
        <v>99</v>
      </c>
      <c r="O109" s="4">
        <f t="shared" si="62"/>
        <v>99</v>
      </c>
      <c r="P109" s="9"/>
    </row>
    <row r="110" spans="1:16" s="8" customFormat="1" ht="14.5" x14ac:dyDescent="0.35">
      <c r="A110" s="35">
        <f>IF(I110&lt;&gt;"",1+MAX($A$1:A109),"")</f>
        <v>72</v>
      </c>
      <c r="B110" s="37" t="s">
        <v>381</v>
      </c>
      <c r="C110" s="37" t="s">
        <v>381</v>
      </c>
      <c r="E110" s="33" t="s">
        <v>112</v>
      </c>
      <c r="F110" s="6">
        <v>1</v>
      </c>
      <c r="G110" s="1">
        <v>0</v>
      </c>
      <c r="H110" s="2">
        <f t="shared" si="61"/>
        <v>1</v>
      </c>
      <c r="I110" s="15" t="s">
        <v>33</v>
      </c>
      <c r="J110" s="3">
        <v>66.78</v>
      </c>
      <c r="K110" s="40">
        <f t="shared" si="63"/>
        <v>66.78</v>
      </c>
      <c r="L110" s="40">
        <v>59.22</v>
      </c>
      <c r="M110" s="40">
        <f t="shared" si="64"/>
        <v>59.22</v>
      </c>
      <c r="N110" s="3">
        <v>126</v>
      </c>
      <c r="O110" s="4">
        <f t="shared" si="62"/>
        <v>126</v>
      </c>
      <c r="P110" s="9"/>
    </row>
    <row r="111" spans="1:16" s="8" customFormat="1" ht="14.5" x14ac:dyDescent="0.35">
      <c r="A111" s="35">
        <f>IF(I111&lt;&gt;"",1+MAX($A$1:A110),"")</f>
        <v>73</v>
      </c>
      <c r="B111" s="37" t="s">
        <v>381</v>
      </c>
      <c r="C111" s="37" t="s">
        <v>381</v>
      </c>
      <c r="E111" s="33" t="s">
        <v>113</v>
      </c>
      <c r="F111" s="6">
        <v>1</v>
      </c>
      <c r="G111" s="1">
        <v>0</v>
      </c>
      <c r="H111" s="2">
        <f t="shared" si="61"/>
        <v>1</v>
      </c>
      <c r="I111" s="15" t="s">
        <v>33</v>
      </c>
      <c r="J111" s="3">
        <v>197.6</v>
      </c>
      <c r="K111" s="40">
        <f t="shared" ref="K111:K112" si="68">J111*H111</f>
        <v>197.6</v>
      </c>
      <c r="L111" s="40">
        <v>322.39999999999998</v>
      </c>
      <c r="M111" s="40">
        <f t="shared" ref="M111:M112" si="69">L111*H111</f>
        <v>322.39999999999998</v>
      </c>
      <c r="N111" s="3">
        <v>520</v>
      </c>
      <c r="O111" s="4">
        <f t="shared" si="62"/>
        <v>520</v>
      </c>
      <c r="P111" s="9"/>
    </row>
    <row r="112" spans="1:16" s="8" customFormat="1" ht="14.5" x14ac:dyDescent="0.35">
      <c r="A112" s="35">
        <f>IF(I112&lt;&gt;"",1+MAX($A$1:A111),"")</f>
        <v>74</v>
      </c>
      <c r="B112" s="37" t="s">
        <v>381</v>
      </c>
      <c r="C112" s="37" t="s">
        <v>381</v>
      </c>
      <c r="E112" s="33" t="s">
        <v>114</v>
      </c>
      <c r="F112" s="6">
        <v>1</v>
      </c>
      <c r="G112" s="1">
        <v>0</v>
      </c>
      <c r="H112" s="2">
        <f t="shared" si="61"/>
        <v>1</v>
      </c>
      <c r="I112" s="15" t="s">
        <v>33</v>
      </c>
      <c r="J112" s="3">
        <v>116.60000000000001</v>
      </c>
      <c r="K112" s="40">
        <f t="shared" si="68"/>
        <v>116.60000000000001</v>
      </c>
      <c r="L112" s="40">
        <v>103.39999999999999</v>
      </c>
      <c r="M112" s="40">
        <f t="shared" si="69"/>
        <v>103.39999999999999</v>
      </c>
      <c r="N112" s="3">
        <v>220</v>
      </c>
      <c r="O112" s="4">
        <f t="shared" si="62"/>
        <v>220</v>
      </c>
      <c r="P112" s="9"/>
    </row>
    <row r="113" spans="1:16" s="8" customFormat="1" ht="14.5" x14ac:dyDescent="0.35">
      <c r="A113" s="35">
        <f>IF(I113&lt;&gt;"",1+MAX($A$1:A112),"")</f>
        <v>75</v>
      </c>
      <c r="B113" s="37" t="s">
        <v>381</v>
      </c>
      <c r="C113" s="37" t="s">
        <v>381</v>
      </c>
      <c r="E113" s="33" t="s">
        <v>115</v>
      </c>
      <c r="F113" s="6">
        <v>1</v>
      </c>
      <c r="G113" s="1">
        <v>0</v>
      </c>
      <c r="H113" s="2">
        <f t="shared" si="61"/>
        <v>1</v>
      </c>
      <c r="I113" s="15" t="s">
        <v>33</v>
      </c>
      <c r="J113" s="3">
        <v>259.92</v>
      </c>
      <c r="K113" s="40">
        <f t="shared" ref="K113" si="70">J113*H113</f>
        <v>259.92</v>
      </c>
      <c r="L113" s="40">
        <v>424.08</v>
      </c>
      <c r="M113" s="40">
        <f t="shared" ref="M113" si="71">L113*H113</f>
        <v>424.08</v>
      </c>
      <c r="N113" s="3">
        <v>684</v>
      </c>
      <c r="O113" s="4">
        <f t="shared" si="62"/>
        <v>684</v>
      </c>
      <c r="P113" s="9"/>
    </row>
    <row r="114" spans="1:16" s="8" customFormat="1" ht="14.5" x14ac:dyDescent="0.35">
      <c r="A114" s="35">
        <f>IF(I114&lt;&gt;"",1+MAX($A$1:A113),"")</f>
        <v>76</v>
      </c>
      <c r="B114" s="37" t="s">
        <v>381</v>
      </c>
      <c r="C114" s="37" t="s">
        <v>381</v>
      </c>
      <c r="E114" s="33" t="s">
        <v>116</v>
      </c>
      <c r="F114" s="6">
        <v>2</v>
      </c>
      <c r="G114" s="1">
        <v>0</v>
      </c>
      <c r="H114" s="2">
        <f t="shared" si="61"/>
        <v>2</v>
      </c>
      <c r="I114" s="15" t="s">
        <v>33</v>
      </c>
      <c r="J114" s="3">
        <v>50.88</v>
      </c>
      <c r="K114" s="40">
        <f t="shared" si="63"/>
        <v>101.76</v>
      </c>
      <c r="L114" s="40">
        <v>45.12</v>
      </c>
      <c r="M114" s="40">
        <f t="shared" si="64"/>
        <v>90.24</v>
      </c>
      <c r="N114" s="3">
        <v>96</v>
      </c>
      <c r="O114" s="4">
        <f t="shared" si="62"/>
        <v>192</v>
      </c>
      <c r="P114" s="9"/>
    </row>
    <row r="115" spans="1:16" s="8" customFormat="1" ht="14.5" x14ac:dyDescent="0.35">
      <c r="A115" s="35">
        <f>IF(I115&lt;&gt;"",1+MAX($A$1:A114),"")</f>
        <v>77</v>
      </c>
      <c r="B115" s="37" t="s">
        <v>381</v>
      </c>
      <c r="C115" s="37" t="s">
        <v>381</v>
      </c>
      <c r="E115" s="33" t="s">
        <v>107</v>
      </c>
      <c r="F115" s="6">
        <v>4</v>
      </c>
      <c r="G115" s="1">
        <v>0</v>
      </c>
      <c r="H115" s="2">
        <f t="shared" si="61"/>
        <v>4</v>
      </c>
      <c r="I115" s="15" t="s">
        <v>33</v>
      </c>
      <c r="J115" s="3">
        <v>47.7</v>
      </c>
      <c r="K115" s="40">
        <f t="shared" si="63"/>
        <v>190.8</v>
      </c>
      <c r="L115" s="40">
        <v>42.3</v>
      </c>
      <c r="M115" s="40">
        <f t="shared" si="64"/>
        <v>169.2</v>
      </c>
      <c r="N115" s="3">
        <v>90</v>
      </c>
      <c r="O115" s="4">
        <f t="shared" si="62"/>
        <v>360</v>
      </c>
      <c r="P115" s="9"/>
    </row>
    <row r="116" spans="1:16" s="8" customFormat="1" ht="14.5" x14ac:dyDescent="0.35">
      <c r="A116" s="35">
        <f>IF(I116&lt;&gt;"",1+MAX($A$1:A115),"")</f>
        <v>78</v>
      </c>
      <c r="B116" s="37" t="s">
        <v>381</v>
      </c>
      <c r="C116" s="37" t="s">
        <v>381</v>
      </c>
      <c r="E116" s="33" t="s">
        <v>117</v>
      </c>
      <c r="F116" s="6">
        <v>2</v>
      </c>
      <c r="G116" s="1">
        <v>0</v>
      </c>
      <c r="H116" s="2">
        <f t="shared" si="61"/>
        <v>2</v>
      </c>
      <c r="I116" s="15" t="s">
        <v>33</v>
      </c>
      <c r="J116" s="3">
        <v>34.980000000000004</v>
      </c>
      <c r="K116" s="40">
        <f t="shared" si="63"/>
        <v>69.960000000000008</v>
      </c>
      <c r="L116" s="40">
        <v>31.02</v>
      </c>
      <c r="M116" s="40">
        <f t="shared" si="64"/>
        <v>62.04</v>
      </c>
      <c r="N116" s="3">
        <v>66</v>
      </c>
      <c r="O116" s="4">
        <f t="shared" si="62"/>
        <v>132</v>
      </c>
      <c r="P116" s="9"/>
    </row>
    <row r="117" spans="1:16" s="8" customFormat="1" ht="14.5" x14ac:dyDescent="0.35">
      <c r="A117" s="35">
        <f>IF(I117&lt;&gt;"",1+MAX($A$1:A116),"")</f>
        <v>79</v>
      </c>
      <c r="B117" s="37" t="s">
        <v>381</v>
      </c>
      <c r="C117" s="37" t="s">
        <v>381</v>
      </c>
      <c r="E117" s="33" t="s">
        <v>118</v>
      </c>
      <c r="F117" s="6">
        <v>1</v>
      </c>
      <c r="G117" s="1">
        <v>0</v>
      </c>
      <c r="H117" s="2">
        <f t="shared" ref="H117:H133" si="72">F117*(1+G117)</f>
        <v>1</v>
      </c>
      <c r="I117" s="15" t="s">
        <v>33</v>
      </c>
      <c r="J117" s="3">
        <v>228</v>
      </c>
      <c r="K117" s="40">
        <f t="shared" si="63"/>
        <v>228</v>
      </c>
      <c r="L117" s="40">
        <v>372</v>
      </c>
      <c r="M117" s="40">
        <f t="shared" si="64"/>
        <v>372</v>
      </c>
      <c r="N117" s="3">
        <v>600</v>
      </c>
      <c r="O117" s="4">
        <f t="shared" ref="O117:O133" si="73">N117*H117</f>
        <v>600</v>
      </c>
      <c r="P117" s="9"/>
    </row>
    <row r="118" spans="1:16" s="8" customFormat="1" ht="14.5" x14ac:dyDescent="0.35">
      <c r="A118" s="35">
        <f>IF(I118&lt;&gt;"",1+MAX($A$1:A117),"")</f>
        <v>80</v>
      </c>
      <c r="B118" s="37" t="s">
        <v>381</v>
      </c>
      <c r="C118" s="37" t="s">
        <v>381</v>
      </c>
      <c r="E118" s="33" t="s">
        <v>119</v>
      </c>
      <c r="F118" s="6">
        <v>1</v>
      </c>
      <c r="G118" s="1">
        <v>0</v>
      </c>
      <c r="H118" s="2">
        <f t="shared" si="72"/>
        <v>1</v>
      </c>
      <c r="I118" s="15" t="s">
        <v>33</v>
      </c>
      <c r="J118" s="3">
        <v>38.160000000000004</v>
      </c>
      <c r="K118" s="40">
        <f t="shared" ref="K118:K135" si="74">J118*H118</f>
        <v>38.160000000000004</v>
      </c>
      <c r="L118" s="40">
        <v>33.839999999999996</v>
      </c>
      <c r="M118" s="40">
        <f t="shared" ref="M118:M133" si="75">L118*H118</f>
        <v>33.839999999999996</v>
      </c>
      <c r="N118" s="3">
        <v>72</v>
      </c>
      <c r="O118" s="4">
        <f t="shared" si="73"/>
        <v>72</v>
      </c>
      <c r="P118" s="9"/>
    </row>
    <row r="119" spans="1:16" s="8" customFormat="1" ht="14.5" x14ac:dyDescent="0.35">
      <c r="A119" s="35">
        <f>IF(I119&lt;&gt;"",1+MAX($A$1:A118),"")</f>
        <v>81</v>
      </c>
      <c r="B119" s="37" t="s">
        <v>381</v>
      </c>
      <c r="C119" s="37" t="s">
        <v>381</v>
      </c>
      <c r="E119" s="33" t="s">
        <v>120</v>
      </c>
      <c r="F119" s="6">
        <v>1</v>
      </c>
      <c r="G119" s="1">
        <v>0</v>
      </c>
      <c r="H119" s="2">
        <f t="shared" si="72"/>
        <v>1</v>
      </c>
      <c r="I119" s="15" t="s">
        <v>33</v>
      </c>
      <c r="J119" s="3">
        <v>29.68</v>
      </c>
      <c r="K119" s="40">
        <f t="shared" si="74"/>
        <v>29.68</v>
      </c>
      <c r="L119" s="40">
        <v>26.32</v>
      </c>
      <c r="M119" s="40">
        <f t="shared" si="75"/>
        <v>26.32</v>
      </c>
      <c r="N119" s="3">
        <v>56</v>
      </c>
      <c r="O119" s="4">
        <f t="shared" si="73"/>
        <v>56</v>
      </c>
      <c r="P119" s="9"/>
    </row>
    <row r="120" spans="1:16" s="8" customFormat="1" ht="14.5" x14ac:dyDescent="0.35">
      <c r="A120" s="35">
        <f>IF(I120&lt;&gt;"",1+MAX($A$1:A119),"")</f>
        <v>82</v>
      </c>
      <c r="B120" s="37" t="s">
        <v>381</v>
      </c>
      <c r="C120" s="37" t="s">
        <v>381</v>
      </c>
      <c r="E120" s="33" t="s">
        <v>121</v>
      </c>
      <c r="F120" s="6">
        <v>1</v>
      </c>
      <c r="G120" s="1">
        <v>0</v>
      </c>
      <c r="H120" s="2">
        <f t="shared" si="72"/>
        <v>1</v>
      </c>
      <c r="I120" s="15" t="s">
        <v>33</v>
      </c>
      <c r="J120" s="3">
        <v>31.8</v>
      </c>
      <c r="K120" s="40">
        <f t="shared" si="74"/>
        <v>31.8</v>
      </c>
      <c r="L120" s="40">
        <v>28.2</v>
      </c>
      <c r="M120" s="40">
        <f t="shared" si="75"/>
        <v>28.2</v>
      </c>
      <c r="N120" s="3">
        <v>60</v>
      </c>
      <c r="O120" s="4">
        <f t="shared" si="73"/>
        <v>60</v>
      </c>
      <c r="P120" s="9"/>
    </row>
    <row r="121" spans="1:16" s="8" customFormat="1" ht="14.5" x14ac:dyDescent="0.35">
      <c r="A121" s="35">
        <f>IF(I121&lt;&gt;"",1+MAX($A$1:A120),"")</f>
        <v>83</v>
      </c>
      <c r="B121" s="37" t="s">
        <v>381</v>
      </c>
      <c r="C121" s="37" t="s">
        <v>381</v>
      </c>
      <c r="E121" s="33" t="s">
        <v>122</v>
      </c>
      <c r="F121" s="6">
        <v>1</v>
      </c>
      <c r="G121" s="1">
        <v>0</v>
      </c>
      <c r="H121" s="2">
        <f t="shared" si="72"/>
        <v>1</v>
      </c>
      <c r="I121" s="15" t="s">
        <v>33</v>
      </c>
      <c r="J121" s="3">
        <v>47.7</v>
      </c>
      <c r="K121" s="40">
        <f t="shared" si="74"/>
        <v>47.7</v>
      </c>
      <c r="L121" s="40">
        <v>42.3</v>
      </c>
      <c r="M121" s="40">
        <f t="shared" si="75"/>
        <v>42.3</v>
      </c>
      <c r="N121" s="3">
        <v>90</v>
      </c>
      <c r="O121" s="4">
        <f t="shared" si="73"/>
        <v>90</v>
      </c>
      <c r="P121" s="9"/>
    </row>
    <row r="122" spans="1:16" s="8" customFormat="1" ht="14.5" x14ac:dyDescent="0.35">
      <c r="A122" s="35">
        <f>IF(I122&lt;&gt;"",1+MAX($A$1:A121),"")</f>
        <v>84</v>
      </c>
      <c r="B122" s="37" t="s">
        <v>381</v>
      </c>
      <c r="C122" s="37" t="s">
        <v>381</v>
      </c>
      <c r="E122" s="33" t="s">
        <v>123</v>
      </c>
      <c r="F122" s="6">
        <v>1</v>
      </c>
      <c r="G122" s="1">
        <v>0</v>
      </c>
      <c r="H122" s="2">
        <f t="shared" si="72"/>
        <v>1</v>
      </c>
      <c r="I122" s="15" t="s">
        <v>33</v>
      </c>
      <c r="J122" s="3">
        <v>38.160000000000004</v>
      </c>
      <c r="K122" s="40">
        <f t="shared" si="74"/>
        <v>38.160000000000004</v>
      </c>
      <c r="L122" s="40">
        <v>33.839999999999996</v>
      </c>
      <c r="M122" s="40">
        <f t="shared" si="75"/>
        <v>33.839999999999996</v>
      </c>
      <c r="N122" s="3">
        <v>72</v>
      </c>
      <c r="O122" s="4">
        <f t="shared" si="73"/>
        <v>72</v>
      </c>
      <c r="P122" s="9"/>
    </row>
    <row r="123" spans="1:16" s="8" customFormat="1" ht="14.5" x14ac:dyDescent="0.35">
      <c r="A123" s="35">
        <f>IF(I123&lt;&gt;"",1+MAX($A$1:A122),"")</f>
        <v>85</v>
      </c>
      <c r="B123" s="37" t="s">
        <v>381</v>
      </c>
      <c r="C123" s="37" t="s">
        <v>381</v>
      </c>
      <c r="E123" s="33" t="s">
        <v>111</v>
      </c>
      <c r="F123" s="6">
        <v>1</v>
      </c>
      <c r="G123" s="1">
        <v>0</v>
      </c>
      <c r="H123" s="2">
        <f t="shared" si="72"/>
        <v>1</v>
      </c>
      <c r="I123" s="15" t="s">
        <v>33</v>
      </c>
      <c r="J123" s="3">
        <v>52.470000000000006</v>
      </c>
      <c r="K123" s="40">
        <f t="shared" si="74"/>
        <v>52.470000000000006</v>
      </c>
      <c r="L123" s="40">
        <v>46.529999999999994</v>
      </c>
      <c r="M123" s="40">
        <f t="shared" si="75"/>
        <v>46.529999999999994</v>
      </c>
      <c r="N123" s="3">
        <v>99</v>
      </c>
      <c r="O123" s="4">
        <f t="shared" si="73"/>
        <v>99</v>
      </c>
      <c r="P123" s="9"/>
    </row>
    <row r="124" spans="1:16" s="8" customFormat="1" ht="14.5" x14ac:dyDescent="0.35">
      <c r="A124" s="35">
        <f>IF(I124&lt;&gt;"",1+MAX($A$1:A123),"")</f>
        <v>86</v>
      </c>
      <c r="B124" s="37" t="s">
        <v>381</v>
      </c>
      <c r="C124" s="37" t="s">
        <v>381</v>
      </c>
      <c r="E124" s="33" t="s">
        <v>124</v>
      </c>
      <c r="F124" s="6">
        <v>1</v>
      </c>
      <c r="G124" s="1">
        <v>0</v>
      </c>
      <c r="H124" s="2">
        <f t="shared" si="72"/>
        <v>1</v>
      </c>
      <c r="I124" s="15" t="s">
        <v>33</v>
      </c>
      <c r="J124" s="3">
        <v>80.56</v>
      </c>
      <c r="K124" s="40">
        <f t="shared" si="74"/>
        <v>80.56</v>
      </c>
      <c r="L124" s="40">
        <v>71.44</v>
      </c>
      <c r="M124" s="40">
        <f t="shared" si="75"/>
        <v>71.44</v>
      </c>
      <c r="N124" s="3">
        <v>152</v>
      </c>
      <c r="O124" s="4">
        <f t="shared" si="73"/>
        <v>152</v>
      </c>
      <c r="P124" s="9"/>
    </row>
    <row r="125" spans="1:16" s="8" customFormat="1" ht="14.5" x14ac:dyDescent="0.35">
      <c r="A125" s="35">
        <f>IF(I125&lt;&gt;"",1+MAX($A$1:A124),"")</f>
        <v>87</v>
      </c>
      <c r="B125" s="37" t="s">
        <v>381</v>
      </c>
      <c r="C125" s="37" t="s">
        <v>381</v>
      </c>
      <c r="E125" s="33" t="s">
        <v>125</v>
      </c>
      <c r="F125" s="6">
        <v>1</v>
      </c>
      <c r="G125" s="1">
        <v>0</v>
      </c>
      <c r="H125" s="2">
        <f t="shared" si="72"/>
        <v>1</v>
      </c>
      <c r="I125" s="15" t="s">
        <v>33</v>
      </c>
      <c r="J125" s="3">
        <v>259.35000000000002</v>
      </c>
      <c r="K125" s="40">
        <f t="shared" si="74"/>
        <v>259.35000000000002</v>
      </c>
      <c r="L125" s="40">
        <v>423.15</v>
      </c>
      <c r="M125" s="40">
        <f t="shared" si="75"/>
        <v>423.15</v>
      </c>
      <c r="N125" s="3">
        <v>682.5</v>
      </c>
      <c r="O125" s="4">
        <f t="shared" si="73"/>
        <v>682.5</v>
      </c>
      <c r="P125" s="9"/>
    </row>
    <row r="126" spans="1:16" s="8" customFormat="1" ht="14.5" x14ac:dyDescent="0.35">
      <c r="A126" s="35">
        <f>IF(I126&lt;&gt;"",1+MAX($A$1:A125),"")</f>
        <v>88</v>
      </c>
      <c r="B126" s="37" t="s">
        <v>381</v>
      </c>
      <c r="C126" s="37" t="s">
        <v>381</v>
      </c>
      <c r="E126" s="33" t="s">
        <v>126</v>
      </c>
      <c r="F126" s="6">
        <v>2</v>
      </c>
      <c r="G126" s="1">
        <v>0</v>
      </c>
      <c r="H126" s="2">
        <f t="shared" si="72"/>
        <v>2</v>
      </c>
      <c r="I126" s="15" t="s">
        <v>33</v>
      </c>
      <c r="J126" s="3">
        <v>19.080000000000002</v>
      </c>
      <c r="K126" s="40">
        <f t="shared" si="74"/>
        <v>38.160000000000004</v>
      </c>
      <c r="L126" s="40">
        <v>16.919999999999998</v>
      </c>
      <c r="M126" s="40">
        <f t="shared" si="75"/>
        <v>33.839999999999996</v>
      </c>
      <c r="N126" s="3">
        <v>36</v>
      </c>
      <c r="O126" s="4">
        <f t="shared" si="73"/>
        <v>72</v>
      </c>
      <c r="P126" s="9"/>
    </row>
    <row r="127" spans="1:16" s="8" customFormat="1" ht="14.5" x14ac:dyDescent="0.35">
      <c r="A127" s="35">
        <f>IF(I127&lt;&gt;"",1+MAX($A$1:A126),"")</f>
        <v>89</v>
      </c>
      <c r="B127" s="37" t="s">
        <v>381</v>
      </c>
      <c r="C127" s="37" t="s">
        <v>381</v>
      </c>
      <c r="E127" s="33" t="s">
        <v>127</v>
      </c>
      <c r="F127" s="6">
        <v>1</v>
      </c>
      <c r="G127" s="1">
        <v>0</v>
      </c>
      <c r="H127" s="2">
        <f t="shared" si="72"/>
        <v>1</v>
      </c>
      <c r="I127" s="15" t="s">
        <v>33</v>
      </c>
      <c r="J127" s="3">
        <v>62.010000000000005</v>
      </c>
      <c r="K127" s="40">
        <f t="shared" si="74"/>
        <v>62.010000000000005</v>
      </c>
      <c r="L127" s="40">
        <v>54.989999999999995</v>
      </c>
      <c r="M127" s="40">
        <f t="shared" si="75"/>
        <v>54.989999999999995</v>
      </c>
      <c r="N127" s="3">
        <v>117</v>
      </c>
      <c r="O127" s="4">
        <f t="shared" si="73"/>
        <v>117</v>
      </c>
      <c r="P127" s="9"/>
    </row>
    <row r="128" spans="1:16" s="8" customFormat="1" ht="14.5" x14ac:dyDescent="0.35">
      <c r="A128" s="35">
        <f>IF(I128&lt;&gt;"",1+MAX($A$1:A127),"")</f>
        <v>90</v>
      </c>
      <c r="B128" s="37" t="s">
        <v>381</v>
      </c>
      <c r="C128" s="37" t="s">
        <v>381</v>
      </c>
      <c r="E128" s="33" t="s">
        <v>128</v>
      </c>
      <c r="F128" s="6">
        <v>1</v>
      </c>
      <c r="G128" s="1">
        <v>0</v>
      </c>
      <c r="H128" s="2">
        <f t="shared" si="72"/>
        <v>1</v>
      </c>
      <c r="I128" s="15" t="s">
        <v>33</v>
      </c>
      <c r="J128" s="3">
        <v>23.85</v>
      </c>
      <c r="K128" s="40">
        <f t="shared" si="74"/>
        <v>23.85</v>
      </c>
      <c r="L128" s="40">
        <v>21.15</v>
      </c>
      <c r="M128" s="40">
        <f t="shared" si="75"/>
        <v>21.15</v>
      </c>
      <c r="N128" s="3">
        <v>45</v>
      </c>
      <c r="O128" s="4">
        <f t="shared" si="73"/>
        <v>45</v>
      </c>
      <c r="P128" s="9"/>
    </row>
    <row r="129" spans="1:16" s="8" customFormat="1" ht="14.5" x14ac:dyDescent="0.35">
      <c r="A129" s="35">
        <f>IF(I129&lt;&gt;"",1+MAX($A$1:A128),"")</f>
        <v>91</v>
      </c>
      <c r="B129" s="37" t="s">
        <v>381</v>
      </c>
      <c r="C129" s="37" t="s">
        <v>381</v>
      </c>
      <c r="E129" s="33" t="s">
        <v>123</v>
      </c>
      <c r="F129" s="6">
        <v>1</v>
      </c>
      <c r="G129" s="1">
        <v>0</v>
      </c>
      <c r="H129" s="2">
        <f t="shared" si="72"/>
        <v>1</v>
      </c>
      <c r="I129" s="15" t="s">
        <v>33</v>
      </c>
      <c r="J129" s="3">
        <v>38.160000000000004</v>
      </c>
      <c r="K129" s="40">
        <f t="shared" si="74"/>
        <v>38.160000000000004</v>
      </c>
      <c r="L129" s="40">
        <v>33.839999999999996</v>
      </c>
      <c r="M129" s="40">
        <f t="shared" si="75"/>
        <v>33.839999999999996</v>
      </c>
      <c r="N129" s="3">
        <v>72</v>
      </c>
      <c r="O129" s="4">
        <f t="shared" si="73"/>
        <v>72</v>
      </c>
      <c r="P129" s="9"/>
    </row>
    <row r="130" spans="1:16" s="8" customFormat="1" ht="14.5" x14ac:dyDescent="0.35">
      <c r="A130" s="35">
        <f>IF(I130&lt;&gt;"",1+MAX($A$1:A129),"")</f>
        <v>92</v>
      </c>
      <c r="B130" s="37" t="s">
        <v>381</v>
      </c>
      <c r="C130" s="37" t="s">
        <v>381</v>
      </c>
      <c r="E130" s="33" t="s">
        <v>129</v>
      </c>
      <c r="F130" s="6">
        <v>1</v>
      </c>
      <c r="G130" s="1">
        <v>0</v>
      </c>
      <c r="H130" s="2">
        <f t="shared" si="72"/>
        <v>1</v>
      </c>
      <c r="I130" s="15" t="s">
        <v>33</v>
      </c>
      <c r="J130" s="3">
        <v>140.315</v>
      </c>
      <c r="K130" s="40">
        <f t="shared" ref="K130" si="76">J130*H130</f>
        <v>140.315</v>
      </c>
      <c r="L130" s="40">
        <v>228.935</v>
      </c>
      <c r="M130" s="40">
        <f t="shared" ref="M130" si="77">L130*H130</f>
        <v>228.935</v>
      </c>
      <c r="N130" s="3">
        <v>369.25</v>
      </c>
      <c r="O130" s="4">
        <f t="shared" si="73"/>
        <v>369.25</v>
      </c>
      <c r="P130" s="9"/>
    </row>
    <row r="131" spans="1:16" s="8" customFormat="1" ht="14.5" x14ac:dyDescent="0.35">
      <c r="A131" s="35">
        <f>IF(I131&lt;&gt;"",1+MAX($A$1:A130),"")</f>
        <v>93</v>
      </c>
      <c r="B131" s="37" t="s">
        <v>381</v>
      </c>
      <c r="C131" s="37" t="s">
        <v>381</v>
      </c>
      <c r="E131" s="33" t="s">
        <v>126</v>
      </c>
      <c r="F131" s="6">
        <v>1</v>
      </c>
      <c r="G131" s="1">
        <v>0</v>
      </c>
      <c r="H131" s="2">
        <f t="shared" si="72"/>
        <v>1</v>
      </c>
      <c r="I131" s="15" t="s">
        <v>33</v>
      </c>
      <c r="J131" s="3">
        <v>19.080000000000002</v>
      </c>
      <c r="K131" s="40">
        <f t="shared" si="74"/>
        <v>19.080000000000002</v>
      </c>
      <c r="L131" s="40">
        <v>16.919999999999998</v>
      </c>
      <c r="M131" s="40">
        <f t="shared" si="75"/>
        <v>16.919999999999998</v>
      </c>
      <c r="N131" s="3">
        <v>36</v>
      </c>
      <c r="O131" s="4">
        <f t="shared" si="73"/>
        <v>36</v>
      </c>
      <c r="P131" s="9"/>
    </row>
    <row r="132" spans="1:16" s="8" customFormat="1" ht="14.5" x14ac:dyDescent="0.35">
      <c r="A132" s="35">
        <f>IF(I132&lt;&gt;"",1+MAX($A$1:A131),"")</f>
        <v>94</v>
      </c>
      <c r="B132" s="37" t="s">
        <v>381</v>
      </c>
      <c r="C132" s="37" t="s">
        <v>381</v>
      </c>
      <c r="E132" s="33" t="s">
        <v>130</v>
      </c>
      <c r="F132" s="6">
        <v>1</v>
      </c>
      <c r="G132" s="1">
        <v>0</v>
      </c>
      <c r="H132" s="2">
        <f t="shared" si="72"/>
        <v>1</v>
      </c>
      <c r="I132" s="15" t="s">
        <v>33</v>
      </c>
      <c r="J132" s="3">
        <v>33.39</v>
      </c>
      <c r="K132" s="40">
        <f t="shared" si="74"/>
        <v>33.39</v>
      </c>
      <c r="L132" s="40">
        <v>29.61</v>
      </c>
      <c r="M132" s="40">
        <f t="shared" si="75"/>
        <v>29.61</v>
      </c>
      <c r="N132" s="3">
        <v>63</v>
      </c>
      <c r="O132" s="4">
        <f t="shared" si="73"/>
        <v>63</v>
      </c>
      <c r="P132" s="9"/>
    </row>
    <row r="133" spans="1:16" s="8" customFormat="1" ht="14.5" x14ac:dyDescent="0.35">
      <c r="A133" s="35">
        <f>IF(I133&lt;&gt;"",1+MAX($A$1:A132),"")</f>
        <v>95</v>
      </c>
      <c r="B133" s="37" t="s">
        <v>381</v>
      </c>
      <c r="C133" s="37" t="s">
        <v>381</v>
      </c>
      <c r="E133" s="33" t="s">
        <v>84</v>
      </c>
      <c r="F133" s="6">
        <v>1</v>
      </c>
      <c r="G133" s="1">
        <v>0</v>
      </c>
      <c r="H133" s="2">
        <f t="shared" si="72"/>
        <v>1</v>
      </c>
      <c r="I133" s="15" t="s">
        <v>33</v>
      </c>
      <c r="J133" s="3">
        <v>55.120000000000005</v>
      </c>
      <c r="K133" s="40">
        <f t="shared" si="74"/>
        <v>55.120000000000005</v>
      </c>
      <c r="L133" s="40">
        <v>48.879999999999995</v>
      </c>
      <c r="M133" s="40">
        <f t="shared" si="75"/>
        <v>48.879999999999995</v>
      </c>
      <c r="N133" s="3">
        <v>104</v>
      </c>
      <c r="O133" s="4">
        <f t="shared" si="73"/>
        <v>104</v>
      </c>
      <c r="P133" s="9"/>
    </row>
    <row r="134" spans="1:16" s="8" customFormat="1" ht="14.5" x14ac:dyDescent="0.35">
      <c r="A134" s="35">
        <f>IF(I134&lt;&gt;"",1+MAX($A$1:A133),"")</f>
        <v>96</v>
      </c>
      <c r="B134" s="37" t="s">
        <v>381</v>
      </c>
      <c r="C134" s="37" t="s">
        <v>381</v>
      </c>
      <c r="E134" s="33" t="s">
        <v>131</v>
      </c>
      <c r="F134" s="6">
        <v>1</v>
      </c>
      <c r="G134" s="1">
        <v>0</v>
      </c>
      <c r="H134" s="2">
        <f t="shared" ref="H134:H139" si="78">F134*(1+G134)</f>
        <v>1</v>
      </c>
      <c r="I134" s="15" t="s">
        <v>33</v>
      </c>
      <c r="J134" s="3">
        <v>42.400000000000006</v>
      </c>
      <c r="K134" s="40">
        <f t="shared" si="74"/>
        <v>42.400000000000006</v>
      </c>
      <c r="L134" s="40">
        <v>37.599999999999994</v>
      </c>
      <c r="M134" s="40">
        <f t="shared" ref="M134:M139" si="79">L134*H134</f>
        <v>37.599999999999994</v>
      </c>
      <c r="N134" s="3">
        <v>80</v>
      </c>
      <c r="O134" s="4">
        <f t="shared" ref="O134:O139" si="80">N134*H134</f>
        <v>80</v>
      </c>
      <c r="P134" s="9"/>
    </row>
    <row r="135" spans="1:16" s="8" customFormat="1" ht="14.5" x14ac:dyDescent="0.35">
      <c r="A135" s="35">
        <f>IF(I135&lt;&gt;"",1+MAX($A$1:A134),"")</f>
        <v>97</v>
      </c>
      <c r="B135" s="37" t="s">
        <v>381</v>
      </c>
      <c r="C135" s="37" t="s">
        <v>381</v>
      </c>
      <c r="E135" s="33" t="s">
        <v>132</v>
      </c>
      <c r="F135" s="6">
        <v>1</v>
      </c>
      <c r="G135" s="1">
        <v>0</v>
      </c>
      <c r="H135" s="2">
        <f t="shared" si="78"/>
        <v>1</v>
      </c>
      <c r="I135" s="15" t="s">
        <v>33</v>
      </c>
      <c r="J135" s="3">
        <v>212.42000000000002</v>
      </c>
      <c r="K135" s="40">
        <f t="shared" si="74"/>
        <v>212.42000000000002</v>
      </c>
      <c r="L135" s="40">
        <v>346.58</v>
      </c>
      <c r="M135" s="40">
        <f t="shared" si="79"/>
        <v>346.58</v>
      </c>
      <c r="N135" s="3">
        <v>559</v>
      </c>
      <c r="O135" s="4">
        <f t="shared" si="80"/>
        <v>559</v>
      </c>
      <c r="P135" s="9"/>
    </row>
    <row r="136" spans="1:16" s="8" customFormat="1" ht="14.5" x14ac:dyDescent="0.35">
      <c r="A136" s="35">
        <f>IF(I136&lt;&gt;"",1+MAX($A$1:A135),"")</f>
        <v>98</v>
      </c>
      <c r="B136" s="37" t="s">
        <v>381</v>
      </c>
      <c r="C136" s="37" t="s">
        <v>381</v>
      </c>
      <c r="E136" s="33" t="s">
        <v>133</v>
      </c>
      <c r="F136" s="6">
        <v>1</v>
      </c>
      <c r="G136" s="1">
        <v>0</v>
      </c>
      <c r="H136" s="2">
        <f t="shared" si="78"/>
        <v>1</v>
      </c>
      <c r="I136" s="15" t="s">
        <v>33</v>
      </c>
      <c r="J136" s="3">
        <v>277.78000000000003</v>
      </c>
      <c r="K136" s="40">
        <f t="shared" ref="K136:K137" si="81">J136*H136</f>
        <v>277.78000000000003</v>
      </c>
      <c r="L136" s="40">
        <v>453.21999999999997</v>
      </c>
      <c r="M136" s="40">
        <f t="shared" ref="M136:M137" si="82">L136*H136</f>
        <v>453.21999999999997</v>
      </c>
      <c r="N136" s="3">
        <v>731</v>
      </c>
      <c r="O136" s="4">
        <f t="shared" si="80"/>
        <v>731</v>
      </c>
      <c r="P136" s="9"/>
    </row>
    <row r="137" spans="1:16" s="8" customFormat="1" ht="14.5" x14ac:dyDescent="0.35">
      <c r="A137" s="35">
        <f>IF(I137&lt;&gt;"",1+MAX($A$1:A136),"")</f>
        <v>99</v>
      </c>
      <c r="B137" s="37" t="s">
        <v>381</v>
      </c>
      <c r="C137" s="37" t="s">
        <v>381</v>
      </c>
      <c r="E137" s="33" t="s">
        <v>134</v>
      </c>
      <c r="F137" s="6">
        <v>1</v>
      </c>
      <c r="G137" s="1">
        <v>0</v>
      </c>
      <c r="H137" s="2">
        <f t="shared" si="78"/>
        <v>1</v>
      </c>
      <c r="I137" s="15" t="s">
        <v>33</v>
      </c>
      <c r="J137" s="3">
        <v>136.80000000000001</v>
      </c>
      <c r="K137" s="40">
        <f t="shared" si="81"/>
        <v>136.80000000000001</v>
      </c>
      <c r="L137" s="40">
        <v>223.2</v>
      </c>
      <c r="M137" s="40">
        <f t="shared" si="82"/>
        <v>223.2</v>
      </c>
      <c r="N137" s="3">
        <v>360</v>
      </c>
      <c r="O137" s="4">
        <f t="shared" si="80"/>
        <v>360</v>
      </c>
      <c r="P137" s="9"/>
    </row>
    <row r="138" spans="1:16" s="8" customFormat="1" ht="14.5" x14ac:dyDescent="0.35">
      <c r="A138" s="35">
        <f>IF(I138&lt;&gt;"",1+MAX($A$1:A137),"")</f>
        <v>100</v>
      </c>
      <c r="B138" s="37" t="s">
        <v>381</v>
      </c>
      <c r="C138" s="37" t="s">
        <v>381</v>
      </c>
      <c r="E138" s="33" t="s">
        <v>135</v>
      </c>
      <c r="F138" s="6">
        <v>1</v>
      </c>
      <c r="G138" s="1">
        <v>0</v>
      </c>
      <c r="H138" s="2">
        <f t="shared" si="78"/>
        <v>1</v>
      </c>
      <c r="I138" s="15" t="s">
        <v>33</v>
      </c>
      <c r="J138" s="40">
        <v>101.654</v>
      </c>
      <c r="K138" s="40">
        <f t="shared" ref="K138:K139" si="83">J138*H138</f>
        <v>101.654</v>
      </c>
      <c r="L138" s="40">
        <v>90.145999999999987</v>
      </c>
      <c r="M138" s="40">
        <f t="shared" si="79"/>
        <v>90.145999999999987</v>
      </c>
      <c r="N138" s="3">
        <v>191.79999999999998</v>
      </c>
      <c r="O138" s="4">
        <f t="shared" si="80"/>
        <v>191.79999999999998</v>
      </c>
      <c r="P138" s="9"/>
    </row>
    <row r="139" spans="1:16" s="8" customFormat="1" ht="14.5" x14ac:dyDescent="0.35">
      <c r="A139" s="35">
        <f>IF(I139&lt;&gt;"",1+MAX($A$1:A138),"")</f>
        <v>101</v>
      </c>
      <c r="B139" s="37" t="s">
        <v>381</v>
      </c>
      <c r="C139" s="37" t="s">
        <v>381</v>
      </c>
      <c r="E139" s="33" t="s">
        <v>136</v>
      </c>
      <c r="F139" s="6">
        <v>1</v>
      </c>
      <c r="G139" s="1">
        <v>0</v>
      </c>
      <c r="H139" s="2">
        <f t="shared" si="78"/>
        <v>1</v>
      </c>
      <c r="I139" s="15" t="s">
        <v>33</v>
      </c>
      <c r="J139" s="3">
        <v>89.32</v>
      </c>
      <c r="K139" s="40">
        <f t="shared" si="83"/>
        <v>89.32</v>
      </c>
      <c r="L139" s="40">
        <v>64.679999999999993</v>
      </c>
      <c r="M139" s="40">
        <f t="shared" si="79"/>
        <v>64.679999999999993</v>
      </c>
      <c r="N139" s="3">
        <v>154</v>
      </c>
      <c r="O139" s="4">
        <f t="shared" si="80"/>
        <v>154</v>
      </c>
      <c r="P139" s="9"/>
    </row>
    <row r="140" spans="1:16" s="8" customFormat="1" ht="14.5" x14ac:dyDescent="0.35">
      <c r="A140" s="35">
        <f>IF(I140&lt;&gt;"",1+MAX($A$1:A139),"")</f>
        <v>102</v>
      </c>
      <c r="B140" s="37" t="s">
        <v>381</v>
      </c>
      <c r="C140" s="37" t="s">
        <v>381</v>
      </c>
      <c r="E140" s="33" t="s">
        <v>137</v>
      </c>
      <c r="F140" s="6">
        <v>1</v>
      </c>
      <c r="G140" s="1">
        <v>0</v>
      </c>
      <c r="H140" s="2">
        <f t="shared" ref="H140" si="84">F140*(1+G140)</f>
        <v>1</v>
      </c>
      <c r="I140" s="15" t="s">
        <v>33</v>
      </c>
      <c r="J140" s="3">
        <v>73.08</v>
      </c>
      <c r="K140" s="40">
        <f t="shared" ref="K140" si="85">J140*H140</f>
        <v>73.08</v>
      </c>
      <c r="L140" s="40">
        <v>52.919999999999995</v>
      </c>
      <c r="M140" s="40">
        <f t="shared" ref="M140" si="86">L140*H140</f>
        <v>52.919999999999995</v>
      </c>
      <c r="N140" s="3">
        <v>126</v>
      </c>
      <c r="O140" s="4">
        <f t="shared" ref="O140" si="87">N140*H140</f>
        <v>126</v>
      </c>
      <c r="P140" s="9"/>
    </row>
    <row r="141" spans="1:16" x14ac:dyDescent="0.35">
      <c r="A141" s="35" t="str">
        <f>IF(I141&lt;&gt;"",1+MAX($A$1:A140),"")</f>
        <v/>
      </c>
      <c r="B141" s="59"/>
      <c r="C141" s="60"/>
      <c r="D141" s="23"/>
      <c r="E141" s="24"/>
      <c r="F141" s="51"/>
      <c r="G141" s="8"/>
      <c r="H141" s="8"/>
      <c r="J141" s="40"/>
      <c r="K141" s="40"/>
      <c r="L141" s="40"/>
      <c r="M141" s="40"/>
      <c r="N141" s="8"/>
      <c r="O141" s="8"/>
      <c r="P141" s="25"/>
    </row>
    <row r="142" spans="1:16" x14ac:dyDescent="0.35">
      <c r="A142" s="35" t="str">
        <f>IF(I142&lt;&gt;"",1+MAX($A$1:A141),"")</f>
        <v/>
      </c>
      <c r="B142" s="59"/>
      <c r="C142" s="60"/>
      <c r="D142" s="45"/>
      <c r="E142" s="50" t="s">
        <v>138</v>
      </c>
      <c r="F142" s="51"/>
      <c r="G142" s="8"/>
      <c r="H142" s="8"/>
      <c r="J142" s="40"/>
      <c r="K142" s="40"/>
      <c r="L142" s="40"/>
      <c r="M142" s="40"/>
      <c r="N142" s="8"/>
      <c r="O142" s="8"/>
      <c r="P142" s="25"/>
    </row>
    <row r="143" spans="1:16" s="8" customFormat="1" ht="14.5" x14ac:dyDescent="0.35">
      <c r="A143" s="35">
        <f>IF(I143&lt;&gt;"",1+MAX($A$1:A142),"")</f>
        <v>103</v>
      </c>
      <c r="B143" s="37" t="s">
        <v>381</v>
      </c>
      <c r="C143" s="37" t="s">
        <v>381</v>
      </c>
      <c r="E143" s="33" t="s">
        <v>139</v>
      </c>
      <c r="F143" s="6">
        <v>15</v>
      </c>
      <c r="G143" s="1">
        <v>0</v>
      </c>
      <c r="H143" s="2">
        <f t="shared" ref="H143:H144" si="88">F143*(1+G143)</f>
        <v>15</v>
      </c>
      <c r="I143" s="15" t="s">
        <v>33</v>
      </c>
      <c r="J143" s="3">
        <v>124.86239999999998</v>
      </c>
      <c r="K143" s="40">
        <f t="shared" ref="K143:K149" si="89">J143*H143</f>
        <v>1872.9359999999997</v>
      </c>
      <c r="L143" s="40">
        <v>90.417599999999979</v>
      </c>
      <c r="M143" s="40">
        <f t="shared" ref="M143:M149" si="90">L143*H143</f>
        <v>1356.2639999999997</v>
      </c>
      <c r="N143" s="3">
        <v>215.27999999999997</v>
      </c>
      <c r="O143" s="4">
        <f t="shared" ref="O143:O144" si="91">N143*H143</f>
        <v>3229.2</v>
      </c>
      <c r="P143" s="80"/>
    </row>
    <row r="144" spans="1:16" s="8" customFormat="1" ht="14.5" x14ac:dyDescent="0.35">
      <c r="A144" s="35">
        <f>IF(I144&lt;&gt;"",1+MAX($A$1:A143),"")</f>
        <v>104</v>
      </c>
      <c r="B144" s="37" t="s">
        <v>381</v>
      </c>
      <c r="C144" s="37" t="s">
        <v>381</v>
      </c>
      <c r="E144" s="33" t="s">
        <v>140</v>
      </c>
      <c r="F144" s="6">
        <v>22</v>
      </c>
      <c r="G144" s="1">
        <v>0</v>
      </c>
      <c r="H144" s="2">
        <f t="shared" si="88"/>
        <v>22</v>
      </c>
      <c r="I144" s="15" t="s">
        <v>33</v>
      </c>
      <c r="J144" s="3">
        <v>113.40159999999999</v>
      </c>
      <c r="K144" s="40">
        <f t="shared" si="89"/>
        <v>2494.8351999999995</v>
      </c>
      <c r="L144" s="40">
        <v>82.118399999999994</v>
      </c>
      <c r="M144" s="40">
        <f t="shared" si="90"/>
        <v>1806.6047999999998</v>
      </c>
      <c r="N144" s="3">
        <v>195.51999999999998</v>
      </c>
      <c r="O144" s="4">
        <f t="shared" si="91"/>
        <v>4301.4399999999996</v>
      </c>
      <c r="P144" s="9"/>
    </row>
    <row r="145" spans="1:16" s="8" customFormat="1" ht="14.5" x14ac:dyDescent="0.35">
      <c r="A145" s="35">
        <f>IF(I145&lt;&gt;"",1+MAX($A$1:A144),"")</f>
        <v>105</v>
      </c>
      <c r="B145" s="37" t="s">
        <v>381</v>
      </c>
      <c r="C145" s="37" t="s">
        <v>381</v>
      </c>
      <c r="E145" s="33" t="s">
        <v>141</v>
      </c>
      <c r="F145" s="6">
        <v>8</v>
      </c>
      <c r="G145" s="1">
        <v>0</v>
      </c>
      <c r="H145" s="2">
        <f t="shared" ref="H145:H156" si="92">F145*(1+G145)</f>
        <v>8</v>
      </c>
      <c r="I145" s="15" t="s">
        <v>33</v>
      </c>
      <c r="J145" s="3">
        <v>507.89439999999996</v>
      </c>
      <c r="K145" s="40">
        <f t="shared" si="89"/>
        <v>4063.1551999999997</v>
      </c>
      <c r="L145" s="40">
        <v>367.78559999999999</v>
      </c>
      <c r="M145" s="40">
        <f t="shared" si="90"/>
        <v>2942.2847999999999</v>
      </c>
      <c r="N145" s="3">
        <v>875.68</v>
      </c>
      <c r="O145" s="4">
        <f t="shared" ref="O145:O156" si="93">N145*H145</f>
        <v>7005.44</v>
      </c>
      <c r="P145" s="9"/>
    </row>
    <row r="146" spans="1:16" s="8" customFormat="1" ht="14.5" x14ac:dyDescent="0.35">
      <c r="A146" s="35">
        <f>IF(I146&lt;&gt;"",1+MAX($A$1:A145),"")</f>
        <v>106</v>
      </c>
      <c r="B146" s="37" t="s">
        <v>381</v>
      </c>
      <c r="C146" s="37" t="s">
        <v>381</v>
      </c>
      <c r="E146" s="33" t="s">
        <v>142</v>
      </c>
      <c r="F146" s="6">
        <v>8</v>
      </c>
      <c r="G146" s="1">
        <v>0</v>
      </c>
      <c r="H146" s="2">
        <f t="shared" si="92"/>
        <v>8</v>
      </c>
      <c r="I146" s="15" t="s">
        <v>33</v>
      </c>
      <c r="J146" s="3">
        <v>402.93759999999997</v>
      </c>
      <c r="K146" s="40">
        <f t="shared" si="89"/>
        <v>3223.5007999999998</v>
      </c>
      <c r="L146" s="40">
        <v>291.7824</v>
      </c>
      <c r="M146" s="40">
        <f t="shared" si="90"/>
        <v>2334.2592</v>
      </c>
      <c r="N146" s="3">
        <v>694.72</v>
      </c>
      <c r="O146" s="4">
        <f t="shared" si="93"/>
        <v>5557.76</v>
      </c>
      <c r="P146" s="9"/>
    </row>
    <row r="147" spans="1:16" s="8" customFormat="1" ht="14.5" x14ac:dyDescent="0.35">
      <c r="A147" s="35">
        <f>IF(I147&lt;&gt;"",1+MAX($A$1:A146),"")</f>
        <v>107</v>
      </c>
      <c r="B147" s="37" t="s">
        <v>381</v>
      </c>
      <c r="C147" s="37" t="s">
        <v>381</v>
      </c>
      <c r="E147" s="33" t="s">
        <v>143</v>
      </c>
      <c r="F147" s="6">
        <v>1</v>
      </c>
      <c r="G147" s="1">
        <v>0</v>
      </c>
      <c r="H147" s="2">
        <f t="shared" si="92"/>
        <v>1</v>
      </c>
      <c r="I147" s="15" t="s">
        <v>33</v>
      </c>
      <c r="J147" s="3">
        <v>507.5927999999999</v>
      </c>
      <c r="K147" s="40">
        <f t="shared" si="89"/>
        <v>507.5927999999999</v>
      </c>
      <c r="L147" s="40">
        <v>367.5671999999999</v>
      </c>
      <c r="M147" s="40">
        <f t="shared" si="90"/>
        <v>367.5671999999999</v>
      </c>
      <c r="N147" s="3">
        <v>875.15999999999985</v>
      </c>
      <c r="O147" s="4">
        <f t="shared" si="93"/>
        <v>875.15999999999985</v>
      </c>
      <c r="P147" s="9"/>
    </row>
    <row r="148" spans="1:16" s="8" customFormat="1" ht="14.5" x14ac:dyDescent="0.35">
      <c r="A148" s="35">
        <f>IF(I148&lt;&gt;"",1+MAX($A$1:A147),"")</f>
        <v>108</v>
      </c>
      <c r="B148" s="37" t="s">
        <v>381</v>
      </c>
      <c r="C148" s="37" t="s">
        <v>381</v>
      </c>
      <c r="E148" s="33" t="s">
        <v>144</v>
      </c>
      <c r="F148" s="6">
        <v>4</v>
      </c>
      <c r="G148" s="1">
        <v>0</v>
      </c>
      <c r="H148" s="2">
        <f t="shared" si="92"/>
        <v>4</v>
      </c>
      <c r="I148" s="15" t="s">
        <v>33</v>
      </c>
      <c r="J148" s="3">
        <v>448.02679999999998</v>
      </c>
      <c r="K148" s="40">
        <f t="shared" si="89"/>
        <v>1792.1071999999999</v>
      </c>
      <c r="L148" s="40">
        <v>324.4332</v>
      </c>
      <c r="M148" s="40">
        <f t="shared" si="90"/>
        <v>1297.7328</v>
      </c>
      <c r="N148" s="3">
        <v>772.46</v>
      </c>
      <c r="O148" s="4">
        <f t="shared" si="93"/>
        <v>3089.84</v>
      </c>
      <c r="P148" s="9"/>
    </row>
    <row r="149" spans="1:16" s="8" customFormat="1" ht="14.5" x14ac:dyDescent="0.35">
      <c r="A149" s="35">
        <f>IF(I149&lt;&gt;"",1+MAX($A$1:A148),"")</f>
        <v>109</v>
      </c>
      <c r="B149" s="37" t="s">
        <v>381</v>
      </c>
      <c r="C149" s="37" t="s">
        <v>381</v>
      </c>
      <c r="E149" s="33" t="s">
        <v>145</v>
      </c>
      <c r="F149" s="6">
        <v>7</v>
      </c>
      <c r="G149" s="1">
        <v>0</v>
      </c>
      <c r="H149" s="2">
        <f t="shared" si="92"/>
        <v>7</v>
      </c>
      <c r="I149" s="15" t="s">
        <v>33</v>
      </c>
      <c r="J149" s="3">
        <v>114.4572</v>
      </c>
      <c r="K149" s="40">
        <f t="shared" si="89"/>
        <v>801.20039999999995</v>
      </c>
      <c r="L149" s="40">
        <v>82.882800000000003</v>
      </c>
      <c r="M149" s="40">
        <f t="shared" si="90"/>
        <v>580.17960000000005</v>
      </c>
      <c r="N149" s="3">
        <v>197.34</v>
      </c>
      <c r="O149" s="4">
        <f t="shared" si="93"/>
        <v>1381.38</v>
      </c>
      <c r="P149" s="9"/>
    </row>
    <row r="150" spans="1:16" s="8" customFormat="1" ht="14.5" x14ac:dyDescent="0.35">
      <c r="A150" s="35" t="str">
        <f>IF(I150&lt;&gt;"",1+MAX($A$1:A149),"")</f>
        <v/>
      </c>
      <c r="B150" s="37"/>
      <c r="C150" s="37"/>
      <c r="E150" s="33"/>
      <c r="F150" s="6"/>
      <c r="G150" s="1"/>
      <c r="H150" s="2"/>
      <c r="I150" s="15"/>
      <c r="J150" s="3"/>
      <c r="K150" s="40"/>
      <c r="L150" s="40"/>
      <c r="M150" s="40"/>
      <c r="N150" s="3"/>
      <c r="O150" s="4"/>
      <c r="P150" s="9"/>
    </row>
    <row r="151" spans="1:16" s="8" customFormat="1" ht="14.5" x14ac:dyDescent="0.35">
      <c r="A151" s="35">
        <f>IF(I151&lt;&gt;"",1+MAX($A$1:A150),"")</f>
        <v>110</v>
      </c>
      <c r="B151" s="37" t="s">
        <v>381</v>
      </c>
      <c r="C151" s="37" t="s">
        <v>381</v>
      </c>
      <c r="E151" s="33" t="s">
        <v>146</v>
      </c>
      <c r="F151" s="6">
        <v>1</v>
      </c>
      <c r="G151" s="1">
        <v>0</v>
      </c>
      <c r="H151" s="2">
        <f t="shared" si="92"/>
        <v>1</v>
      </c>
      <c r="I151" s="15" t="s">
        <v>33</v>
      </c>
      <c r="J151" s="3">
        <v>106.41839999999999</v>
      </c>
      <c r="K151" s="40">
        <f t="shared" ref="K151" si="94">J151*H151</f>
        <v>106.41839999999999</v>
      </c>
      <c r="L151" s="40">
        <v>77.061599999999999</v>
      </c>
      <c r="M151" s="40">
        <f t="shared" ref="M151" si="95">L151*H151</f>
        <v>77.061599999999999</v>
      </c>
      <c r="N151" s="3">
        <v>183.48</v>
      </c>
      <c r="O151" s="4">
        <f t="shared" si="93"/>
        <v>183.48</v>
      </c>
      <c r="P151" s="9"/>
    </row>
    <row r="152" spans="1:16" s="8" customFormat="1" ht="14.5" x14ac:dyDescent="0.35">
      <c r="A152" s="35">
        <f>IF(I152&lt;&gt;"",1+MAX($A$1:A151),"")</f>
        <v>111</v>
      </c>
      <c r="B152" s="37" t="s">
        <v>381</v>
      </c>
      <c r="C152" s="37" t="s">
        <v>381</v>
      </c>
      <c r="E152" s="33" t="s">
        <v>147</v>
      </c>
      <c r="F152" s="6">
        <v>1</v>
      </c>
      <c r="G152" s="1">
        <v>0</v>
      </c>
      <c r="H152" s="2">
        <f t="shared" si="92"/>
        <v>1</v>
      </c>
      <c r="I152" s="15" t="s">
        <v>33</v>
      </c>
      <c r="J152" s="3">
        <v>106.9288</v>
      </c>
      <c r="K152" s="40">
        <f t="shared" ref="K152:K154" si="96">J152*H152</f>
        <v>106.9288</v>
      </c>
      <c r="L152" s="40">
        <v>77.431200000000004</v>
      </c>
      <c r="M152" s="40">
        <f t="shared" ref="M152:M154" si="97">L152*H152</f>
        <v>77.431200000000004</v>
      </c>
      <c r="N152" s="3">
        <v>184.36</v>
      </c>
      <c r="O152" s="4">
        <f t="shared" si="93"/>
        <v>184.36</v>
      </c>
      <c r="P152" s="9"/>
    </row>
    <row r="153" spans="1:16" s="8" customFormat="1" ht="14.5" x14ac:dyDescent="0.35">
      <c r="A153" s="35">
        <f>IF(I153&lt;&gt;"",1+MAX($A$1:A152),"")</f>
        <v>112</v>
      </c>
      <c r="B153" s="37" t="s">
        <v>381</v>
      </c>
      <c r="C153" s="37" t="s">
        <v>381</v>
      </c>
      <c r="E153" s="33" t="s">
        <v>148</v>
      </c>
      <c r="F153" s="6">
        <v>1</v>
      </c>
      <c r="G153" s="1">
        <v>0</v>
      </c>
      <c r="H153" s="2">
        <f t="shared" si="92"/>
        <v>1</v>
      </c>
      <c r="I153" s="15" t="s">
        <v>33</v>
      </c>
      <c r="J153" s="3">
        <v>107.4392</v>
      </c>
      <c r="K153" s="40">
        <f t="shared" si="96"/>
        <v>107.4392</v>
      </c>
      <c r="L153" s="40">
        <v>77.800799999999995</v>
      </c>
      <c r="M153" s="40">
        <f t="shared" si="97"/>
        <v>77.800799999999995</v>
      </c>
      <c r="N153" s="3">
        <v>185.24</v>
      </c>
      <c r="O153" s="4">
        <f t="shared" si="93"/>
        <v>185.24</v>
      </c>
      <c r="P153" s="9"/>
    </row>
    <row r="154" spans="1:16" s="8" customFormat="1" ht="14.5" x14ac:dyDescent="0.35">
      <c r="A154" s="35">
        <f>IF(I154&lt;&gt;"",1+MAX($A$1:A153),"")</f>
        <v>113</v>
      </c>
      <c r="B154" s="37" t="s">
        <v>381</v>
      </c>
      <c r="C154" s="37" t="s">
        <v>381</v>
      </c>
      <c r="E154" s="33" t="s">
        <v>149</v>
      </c>
      <c r="F154" s="6">
        <v>1</v>
      </c>
      <c r="G154" s="1">
        <v>0</v>
      </c>
      <c r="H154" s="2">
        <f t="shared" si="92"/>
        <v>1</v>
      </c>
      <c r="I154" s="15" t="s">
        <v>33</v>
      </c>
      <c r="J154" s="3">
        <v>106.0356</v>
      </c>
      <c r="K154" s="40">
        <f t="shared" si="96"/>
        <v>106.0356</v>
      </c>
      <c r="L154" s="40">
        <v>76.784400000000005</v>
      </c>
      <c r="M154" s="40">
        <f t="shared" si="97"/>
        <v>76.784400000000005</v>
      </c>
      <c r="N154" s="3">
        <v>182.82000000000002</v>
      </c>
      <c r="O154" s="4">
        <f t="shared" si="93"/>
        <v>182.82000000000002</v>
      </c>
      <c r="P154" s="9"/>
    </row>
    <row r="155" spans="1:16" s="8" customFormat="1" ht="14.5" x14ac:dyDescent="0.35">
      <c r="A155" s="35" t="str">
        <f>IF(I155&lt;&gt;"",1+MAX($A$1:A154),"")</f>
        <v/>
      </c>
      <c r="B155" s="37"/>
      <c r="C155" s="37"/>
      <c r="E155" s="33"/>
      <c r="F155" s="6"/>
      <c r="G155" s="1"/>
      <c r="H155" s="2"/>
      <c r="I155" s="15"/>
      <c r="J155" s="3"/>
      <c r="K155" s="40"/>
      <c r="L155" s="40"/>
      <c r="M155" s="40"/>
      <c r="N155" s="3"/>
      <c r="O155" s="4"/>
      <c r="P155" s="9"/>
    </row>
    <row r="156" spans="1:16" s="8" customFormat="1" ht="14.5" x14ac:dyDescent="0.35">
      <c r="A156" s="35">
        <f>IF(I156&lt;&gt;"",1+MAX($A$1:A155),"")</f>
        <v>114</v>
      </c>
      <c r="B156" s="37" t="s">
        <v>381</v>
      </c>
      <c r="C156" s="37" t="s">
        <v>381</v>
      </c>
      <c r="E156" s="33" t="s">
        <v>150</v>
      </c>
      <c r="F156" s="6">
        <v>4</v>
      </c>
      <c r="G156" s="1">
        <v>0</v>
      </c>
      <c r="H156" s="2">
        <f t="shared" si="92"/>
        <v>4</v>
      </c>
      <c r="I156" s="15" t="s">
        <v>33</v>
      </c>
      <c r="J156" s="3">
        <v>78.429999999999993</v>
      </c>
      <c r="K156" s="40">
        <f>J156*H156</f>
        <v>313.71999999999997</v>
      </c>
      <c r="L156" s="40">
        <v>48.07</v>
      </c>
      <c r="M156" s="40">
        <f>L156*H156</f>
        <v>192.28</v>
      </c>
      <c r="N156" s="3">
        <v>126.5</v>
      </c>
      <c r="O156" s="4">
        <f t="shared" si="93"/>
        <v>506</v>
      </c>
      <c r="P156" s="9"/>
    </row>
    <row r="157" spans="1:16" x14ac:dyDescent="0.35">
      <c r="A157" s="35" t="str">
        <f>IF(I157&lt;&gt;"",1+MAX($A$1:A156),"")</f>
        <v/>
      </c>
      <c r="B157" s="59"/>
      <c r="C157" s="60"/>
      <c r="D157" s="23"/>
      <c r="E157" s="24"/>
      <c r="F157" s="51"/>
      <c r="G157" s="8"/>
      <c r="H157" s="8"/>
      <c r="J157" s="40"/>
      <c r="K157" s="40"/>
      <c r="L157" s="40"/>
      <c r="M157" s="40"/>
      <c r="N157" s="8"/>
      <c r="O157" s="8"/>
      <c r="P157" s="25"/>
    </row>
    <row r="158" spans="1:16" x14ac:dyDescent="0.35">
      <c r="A158" s="35" t="str">
        <f>IF(I158&lt;&gt;"",1+MAX($A$1:A157),"")</f>
        <v/>
      </c>
      <c r="B158" s="59"/>
      <c r="C158" s="60"/>
      <c r="D158" s="45"/>
      <c r="E158" s="50" t="s">
        <v>48</v>
      </c>
      <c r="F158" s="51"/>
      <c r="G158" s="8"/>
      <c r="H158" s="8"/>
      <c r="J158" s="40"/>
      <c r="K158" s="40"/>
      <c r="L158" s="40"/>
      <c r="M158" s="40"/>
      <c r="N158" s="8"/>
      <c r="O158" s="8"/>
      <c r="P158" s="25"/>
    </row>
    <row r="159" spans="1:16" s="8" customFormat="1" ht="14.5" x14ac:dyDescent="0.35">
      <c r="A159" s="35">
        <f>IF(I159&lt;&gt;"",1+MAX($A$1:A158),"")</f>
        <v>115</v>
      </c>
      <c r="B159" s="37" t="s">
        <v>381</v>
      </c>
      <c r="C159" s="37" t="s">
        <v>381</v>
      </c>
      <c r="E159" s="33" t="s">
        <v>433</v>
      </c>
      <c r="F159" s="6">
        <v>3</v>
      </c>
      <c r="G159" s="1">
        <v>0</v>
      </c>
      <c r="H159" s="2">
        <f t="shared" ref="H159:H167" si="98">F159*(1+G159)</f>
        <v>3</v>
      </c>
      <c r="I159" s="15" t="s">
        <v>33</v>
      </c>
      <c r="J159" s="3">
        <v>49.450799999999994</v>
      </c>
      <c r="K159" s="40">
        <f t="shared" ref="K159:K185" si="99">J159*H159</f>
        <v>148.35239999999999</v>
      </c>
      <c r="L159" s="40">
        <v>35.809199999999997</v>
      </c>
      <c r="M159" s="40">
        <f t="shared" ref="M159:M185" si="100">L159*H159</f>
        <v>107.42759999999998</v>
      </c>
      <c r="N159" s="3">
        <v>85.259999999999991</v>
      </c>
      <c r="O159" s="4">
        <f t="shared" ref="O159:O167" si="101">N159*H159</f>
        <v>255.77999999999997</v>
      </c>
      <c r="P159" s="9"/>
    </row>
    <row r="160" spans="1:16" s="8" customFormat="1" ht="14.5" x14ac:dyDescent="0.35">
      <c r="A160" s="35">
        <f>IF(I160&lt;&gt;"",1+MAX($A$1:A159),"")</f>
        <v>116</v>
      </c>
      <c r="B160" s="37" t="s">
        <v>381</v>
      </c>
      <c r="C160" s="37" t="s">
        <v>381</v>
      </c>
      <c r="E160" s="33" t="s">
        <v>434</v>
      </c>
      <c r="F160" s="6">
        <v>3</v>
      </c>
      <c r="G160" s="1">
        <v>0</v>
      </c>
      <c r="H160" s="2">
        <f t="shared" si="98"/>
        <v>3</v>
      </c>
      <c r="I160" s="15" t="s">
        <v>33</v>
      </c>
      <c r="J160" s="3">
        <v>60.818799999999996</v>
      </c>
      <c r="K160" s="40">
        <f t="shared" si="99"/>
        <v>182.45639999999997</v>
      </c>
      <c r="L160" s="40">
        <v>44.041199999999996</v>
      </c>
      <c r="M160" s="40">
        <f t="shared" si="100"/>
        <v>132.12359999999998</v>
      </c>
      <c r="N160" s="3">
        <v>104.86</v>
      </c>
      <c r="O160" s="4">
        <f t="shared" si="101"/>
        <v>314.58</v>
      </c>
      <c r="P160" s="9"/>
    </row>
    <row r="161" spans="1:16" s="8" customFormat="1" ht="14.5" x14ac:dyDescent="0.35">
      <c r="A161" s="35">
        <f>IF(I161&lt;&gt;"",1+MAX($A$1:A160),"")</f>
        <v>117</v>
      </c>
      <c r="B161" s="37" t="s">
        <v>381</v>
      </c>
      <c r="C161" s="37" t="s">
        <v>381</v>
      </c>
      <c r="E161" s="33" t="s">
        <v>435</v>
      </c>
      <c r="F161" s="6">
        <v>7</v>
      </c>
      <c r="G161" s="1">
        <v>0</v>
      </c>
      <c r="H161" s="2">
        <f t="shared" si="98"/>
        <v>7</v>
      </c>
      <c r="I161" s="15" t="s">
        <v>33</v>
      </c>
      <c r="J161" s="3">
        <v>90.781599999999983</v>
      </c>
      <c r="K161" s="40">
        <f t="shared" si="99"/>
        <v>635.47119999999984</v>
      </c>
      <c r="L161" s="40">
        <v>65.738399999999984</v>
      </c>
      <c r="M161" s="40">
        <f t="shared" si="100"/>
        <v>460.16879999999992</v>
      </c>
      <c r="N161" s="3">
        <v>156.51999999999998</v>
      </c>
      <c r="O161" s="4">
        <f t="shared" si="101"/>
        <v>1095.6399999999999</v>
      </c>
      <c r="P161" s="9"/>
    </row>
    <row r="162" spans="1:16" s="8" customFormat="1" ht="14.5" x14ac:dyDescent="0.35">
      <c r="A162" s="35">
        <f>IF(I162&lt;&gt;"",1+MAX($A$1:A161),"")</f>
        <v>118</v>
      </c>
      <c r="B162" s="37" t="s">
        <v>381</v>
      </c>
      <c r="C162" s="37" t="s">
        <v>381</v>
      </c>
      <c r="E162" s="33" t="s">
        <v>436</v>
      </c>
      <c r="F162" s="6">
        <v>7</v>
      </c>
      <c r="G162" s="1">
        <v>0</v>
      </c>
      <c r="H162" s="2">
        <f t="shared" si="98"/>
        <v>7</v>
      </c>
      <c r="I162" s="15" t="s">
        <v>33</v>
      </c>
      <c r="J162" s="3">
        <v>15.509199999999998</v>
      </c>
      <c r="K162" s="40">
        <f t="shared" si="99"/>
        <v>108.56439999999999</v>
      </c>
      <c r="L162" s="40">
        <v>11.230799999999999</v>
      </c>
      <c r="M162" s="40">
        <f t="shared" si="100"/>
        <v>78.615599999999986</v>
      </c>
      <c r="N162" s="3">
        <v>26.74</v>
      </c>
      <c r="O162" s="4">
        <f t="shared" si="101"/>
        <v>187.17999999999998</v>
      </c>
      <c r="P162" s="9"/>
    </row>
    <row r="163" spans="1:16" s="8" customFormat="1" ht="14.5" x14ac:dyDescent="0.35">
      <c r="A163" s="35">
        <f>IF(I163&lt;&gt;"",1+MAX($A$1:A162),"")</f>
        <v>119</v>
      </c>
      <c r="B163" s="37" t="s">
        <v>381</v>
      </c>
      <c r="C163" s="37" t="s">
        <v>381</v>
      </c>
      <c r="E163" s="33" t="s">
        <v>437</v>
      </c>
      <c r="F163" s="6">
        <v>1</v>
      </c>
      <c r="G163" s="1">
        <v>0</v>
      </c>
      <c r="H163" s="2">
        <f t="shared" si="98"/>
        <v>1</v>
      </c>
      <c r="I163" s="15" t="s">
        <v>33</v>
      </c>
      <c r="J163" s="3">
        <v>108.6456</v>
      </c>
      <c r="K163" s="40">
        <f t="shared" si="99"/>
        <v>108.6456</v>
      </c>
      <c r="L163" s="40">
        <v>78.674400000000006</v>
      </c>
      <c r="M163" s="40">
        <f t="shared" si="100"/>
        <v>78.674400000000006</v>
      </c>
      <c r="N163" s="3">
        <v>187.32000000000002</v>
      </c>
      <c r="O163" s="4">
        <f t="shared" si="101"/>
        <v>187.32000000000002</v>
      </c>
      <c r="P163" s="9"/>
    </row>
    <row r="164" spans="1:16" s="8" customFormat="1" ht="14.5" x14ac:dyDescent="0.35">
      <c r="A164" s="35">
        <f>IF(I164&lt;&gt;"",1+MAX($A$1:A163),"")</f>
        <v>120</v>
      </c>
      <c r="B164" s="37" t="s">
        <v>381</v>
      </c>
      <c r="C164" s="37" t="s">
        <v>381</v>
      </c>
      <c r="E164" s="33" t="s">
        <v>438</v>
      </c>
      <c r="F164" s="6">
        <v>9</v>
      </c>
      <c r="G164" s="1">
        <v>0</v>
      </c>
      <c r="H164" s="2">
        <f t="shared" si="98"/>
        <v>9</v>
      </c>
      <c r="I164" s="15" t="s">
        <v>33</v>
      </c>
      <c r="J164" s="3">
        <v>8.3635999999999999</v>
      </c>
      <c r="K164" s="40">
        <f t="shared" si="99"/>
        <v>75.272400000000005</v>
      </c>
      <c r="L164" s="40">
        <v>6.0564</v>
      </c>
      <c r="M164" s="40">
        <f t="shared" si="100"/>
        <v>54.507599999999996</v>
      </c>
      <c r="N164" s="3">
        <v>14.42</v>
      </c>
      <c r="O164" s="4">
        <f t="shared" si="101"/>
        <v>129.78</v>
      </c>
      <c r="P164" s="9"/>
    </row>
    <row r="165" spans="1:16" s="8" customFormat="1" ht="14.5" x14ac:dyDescent="0.35">
      <c r="A165" s="35">
        <f>IF(I165&lt;&gt;"",1+MAX($A$1:A164),"")</f>
        <v>121</v>
      </c>
      <c r="B165" s="37" t="s">
        <v>381</v>
      </c>
      <c r="C165" s="37" t="s">
        <v>381</v>
      </c>
      <c r="E165" s="33" t="s">
        <v>439</v>
      </c>
      <c r="F165" s="6">
        <v>5</v>
      </c>
      <c r="G165" s="1">
        <v>0</v>
      </c>
      <c r="H165" s="2">
        <f t="shared" si="98"/>
        <v>5</v>
      </c>
      <c r="I165" s="15" t="s">
        <v>33</v>
      </c>
      <c r="J165" s="3">
        <v>108.56439999999998</v>
      </c>
      <c r="K165" s="40">
        <f t="shared" si="99"/>
        <v>542.82199999999989</v>
      </c>
      <c r="L165" s="40">
        <v>78.615599999999986</v>
      </c>
      <c r="M165" s="40">
        <f t="shared" si="100"/>
        <v>393.07799999999992</v>
      </c>
      <c r="N165" s="3">
        <v>187.17999999999998</v>
      </c>
      <c r="O165" s="4">
        <f t="shared" si="101"/>
        <v>935.89999999999986</v>
      </c>
      <c r="P165" s="9"/>
    </row>
    <row r="166" spans="1:16" s="8" customFormat="1" ht="14.5" x14ac:dyDescent="0.35">
      <c r="A166" s="35">
        <f>IF(I166&lt;&gt;"",1+MAX($A$1:A165),"")</f>
        <v>122</v>
      </c>
      <c r="B166" s="37" t="s">
        <v>381</v>
      </c>
      <c r="C166" s="37" t="s">
        <v>381</v>
      </c>
      <c r="E166" s="33" t="s">
        <v>440</v>
      </c>
      <c r="F166" s="6">
        <v>3</v>
      </c>
      <c r="G166" s="1">
        <v>0</v>
      </c>
      <c r="H166" s="2">
        <f t="shared" si="98"/>
        <v>3</v>
      </c>
      <c r="I166" s="15" t="s">
        <v>33</v>
      </c>
      <c r="J166" s="3">
        <v>14.8596</v>
      </c>
      <c r="K166" s="40">
        <f t="shared" si="99"/>
        <v>44.578800000000001</v>
      </c>
      <c r="L166" s="40">
        <v>10.760400000000001</v>
      </c>
      <c r="M166" s="40">
        <f t="shared" si="100"/>
        <v>32.281199999999998</v>
      </c>
      <c r="N166" s="3">
        <v>25.62</v>
      </c>
      <c r="O166" s="4">
        <f t="shared" si="101"/>
        <v>76.86</v>
      </c>
      <c r="P166" s="9"/>
    </row>
    <row r="167" spans="1:16" s="8" customFormat="1" ht="14.5" x14ac:dyDescent="0.35">
      <c r="A167" s="35">
        <f>IF(I167&lt;&gt;"",1+MAX($A$1:A166),"")</f>
        <v>123</v>
      </c>
      <c r="B167" s="37" t="s">
        <v>381</v>
      </c>
      <c r="C167" s="37" t="s">
        <v>381</v>
      </c>
      <c r="E167" s="33" t="s">
        <v>441</v>
      </c>
      <c r="F167" s="6">
        <v>2</v>
      </c>
      <c r="G167" s="1">
        <v>0</v>
      </c>
      <c r="H167" s="2">
        <f t="shared" si="98"/>
        <v>2</v>
      </c>
      <c r="I167" s="15" t="s">
        <v>33</v>
      </c>
      <c r="J167" s="3">
        <v>66.908799999999999</v>
      </c>
      <c r="K167" s="40">
        <f t="shared" si="99"/>
        <v>133.8176</v>
      </c>
      <c r="L167" s="40">
        <v>48.4512</v>
      </c>
      <c r="M167" s="40">
        <f t="shared" si="100"/>
        <v>96.9024</v>
      </c>
      <c r="N167" s="3">
        <v>115.36</v>
      </c>
      <c r="O167" s="4">
        <f t="shared" si="101"/>
        <v>230.72</v>
      </c>
      <c r="P167" s="9"/>
    </row>
    <row r="168" spans="1:16" s="8" customFormat="1" ht="14.5" x14ac:dyDescent="0.35">
      <c r="A168" s="35">
        <f>IF(I168&lt;&gt;"",1+MAX($A$1:A167),"")</f>
        <v>124</v>
      </c>
      <c r="B168" s="37" t="s">
        <v>381</v>
      </c>
      <c r="C168" s="37" t="s">
        <v>381</v>
      </c>
      <c r="E168" s="33" t="s">
        <v>442</v>
      </c>
      <c r="F168" s="6">
        <v>1</v>
      </c>
      <c r="G168" s="1">
        <v>0</v>
      </c>
      <c r="H168" s="2">
        <f t="shared" ref="H168:H175" si="102">F168*(1+G168)</f>
        <v>1</v>
      </c>
      <c r="I168" s="15" t="s">
        <v>33</v>
      </c>
      <c r="J168" s="3">
        <v>66.82759999999999</v>
      </c>
      <c r="K168" s="40">
        <f t="shared" si="99"/>
        <v>66.82759999999999</v>
      </c>
      <c r="L168" s="40">
        <v>48.392399999999995</v>
      </c>
      <c r="M168" s="40">
        <f t="shared" si="100"/>
        <v>48.392399999999995</v>
      </c>
      <c r="N168" s="3">
        <v>115.22</v>
      </c>
      <c r="O168" s="4">
        <f t="shared" ref="O168:O175" si="103">N168*H168</f>
        <v>115.22</v>
      </c>
      <c r="P168" s="9"/>
    </row>
    <row r="169" spans="1:16" s="8" customFormat="1" ht="14.5" x14ac:dyDescent="0.35">
      <c r="A169" s="35">
        <f>IF(I169&lt;&gt;"",1+MAX($A$1:A168),"")</f>
        <v>125</v>
      </c>
      <c r="B169" s="37" t="s">
        <v>381</v>
      </c>
      <c r="C169" s="37" t="s">
        <v>381</v>
      </c>
      <c r="E169" s="33" t="s">
        <v>443</v>
      </c>
      <c r="F169" s="6">
        <v>7</v>
      </c>
      <c r="G169" s="1">
        <v>0</v>
      </c>
      <c r="H169" s="2">
        <f t="shared" si="102"/>
        <v>7</v>
      </c>
      <c r="I169" s="15" t="s">
        <v>33</v>
      </c>
      <c r="J169" s="3">
        <v>186.5976</v>
      </c>
      <c r="K169" s="40">
        <f t="shared" si="99"/>
        <v>1306.1831999999999</v>
      </c>
      <c r="L169" s="40">
        <v>135.1224</v>
      </c>
      <c r="M169" s="40">
        <f t="shared" si="100"/>
        <v>945.85680000000002</v>
      </c>
      <c r="N169" s="3">
        <v>321.72000000000003</v>
      </c>
      <c r="O169" s="4">
        <f t="shared" si="103"/>
        <v>2252.04</v>
      </c>
      <c r="P169" s="9"/>
    </row>
    <row r="170" spans="1:16" s="8" customFormat="1" ht="14.5" x14ac:dyDescent="0.35">
      <c r="A170" s="35">
        <f>IF(I170&lt;&gt;"",1+MAX($A$1:A169),"")</f>
        <v>126</v>
      </c>
      <c r="B170" s="37" t="s">
        <v>381</v>
      </c>
      <c r="C170" s="37" t="s">
        <v>381</v>
      </c>
      <c r="E170" s="33" t="s">
        <v>444</v>
      </c>
      <c r="F170" s="6">
        <v>1</v>
      </c>
      <c r="G170" s="1">
        <v>0</v>
      </c>
      <c r="H170" s="2">
        <f t="shared" si="102"/>
        <v>1</v>
      </c>
      <c r="I170" s="15" t="s">
        <v>33</v>
      </c>
      <c r="J170" s="3">
        <v>180.42639999999997</v>
      </c>
      <c r="K170" s="40">
        <f t="shared" si="99"/>
        <v>180.42639999999997</v>
      </c>
      <c r="L170" s="40">
        <v>130.65359999999998</v>
      </c>
      <c r="M170" s="40">
        <f t="shared" si="100"/>
        <v>130.65359999999998</v>
      </c>
      <c r="N170" s="3">
        <v>311.08</v>
      </c>
      <c r="O170" s="4">
        <f t="shared" si="103"/>
        <v>311.08</v>
      </c>
      <c r="P170" s="9"/>
    </row>
    <row r="171" spans="1:16" s="8" customFormat="1" ht="14.5" x14ac:dyDescent="0.35">
      <c r="A171" s="35">
        <f>IF(I171&lt;&gt;"",1+MAX($A$1:A170),"")</f>
        <v>127</v>
      </c>
      <c r="B171" s="37" t="s">
        <v>381</v>
      </c>
      <c r="C171" s="37" t="s">
        <v>381</v>
      </c>
      <c r="E171" s="33" t="s">
        <v>445</v>
      </c>
      <c r="F171" s="6">
        <v>1</v>
      </c>
      <c r="G171" s="1">
        <v>0</v>
      </c>
      <c r="H171" s="2">
        <f t="shared" si="102"/>
        <v>1</v>
      </c>
      <c r="I171" s="15" t="s">
        <v>33</v>
      </c>
      <c r="J171" s="3">
        <v>180.58879999999996</v>
      </c>
      <c r="K171" s="40">
        <f t="shared" si="99"/>
        <v>180.58879999999996</v>
      </c>
      <c r="L171" s="40">
        <v>130.77119999999996</v>
      </c>
      <c r="M171" s="40">
        <f t="shared" si="100"/>
        <v>130.77119999999996</v>
      </c>
      <c r="N171" s="3">
        <v>311.35999999999996</v>
      </c>
      <c r="O171" s="4">
        <f t="shared" si="103"/>
        <v>311.35999999999996</v>
      </c>
      <c r="P171" s="9"/>
    </row>
    <row r="172" spans="1:16" s="8" customFormat="1" ht="14.5" x14ac:dyDescent="0.35">
      <c r="A172" s="35">
        <f>IF(I172&lt;&gt;"",1+MAX($A$1:A171),"")</f>
        <v>128</v>
      </c>
      <c r="B172" s="37" t="s">
        <v>381</v>
      </c>
      <c r="C172" s="37" t="s">
        <v>381</v>
      </c>
      <c r="E172" s="33" t="s">
        <v>446</v>
      </c>
      <c r="F172" s="6">
        <v>1</v>
      </c>
      <c r="G172" s="1">
        <v>0</v>
      </c>
      <c r="H172" s="2">
        <f t="shared" si="102"/>
        <v>1</v>
      </c>
      <c r="I172" s="15" t="s">
        <v>33</v>
      </c>
      <c r="J172" s="3">
        <v>180.75120000000001</v>
      </c>
      <c r="K172" s="40">
        <f t="shared" si="99"/>
        <v>180.75120000000001</v>
      </c>
      <c r="L172" s="40">
        <v>130.8888</v>
      </c>
      <c r="M172" s="40">
        <f t="shared" si="100"/>
        <v>130.8888</v>
      </c>
      <c r="N172" s="3">
        <v>311.64000000000004</v>
      </c>
      <c r="O172" s="4">
        <f t="shared" si="103"/>
        <v>311.64000000000004</v>
      </c>
      <c r="P172" s="9"/>
    </row>
    <row r="173" spans="1:16" s="8" customFormat="1" ht="14.5" x14ac:dyDescent="0.35">
      <c r="A173" s="35">
        <f>IF(I173&lt;&gt;"",1+MAX($A$1:A172),"")</f>
        <v>129</v>
      </c>
      <c r="B173" s="37" t="s">
        <v>381</v>
      </c>
      <c r="C173" s="37" t="s">
        <v>381</v>
      </c>
      <c r="E173" s="33" t="s">
        <v>447</v>
      </c>
      <c r="F173" s="6">
        <v>1</v>
      </c>
      <c r="G173" s="1">
        <v>0</v>
      </c>
      <c r="H173" s="2">
        <f t="shared" si="102"/>
        <v>1</v>
      </c>
      <c r="I173" s="15" t="s">
        <v>33</v>
      </c>
      <c r="J173" s="3">
        <v>180.9136</v>
      </c>
      <c r="K173" s="40">
        <f t="shared" si="99"/>
        <v>180.9136</v>
      </c>
      <c r="L173" s="40">
        <v>131.00640000000001</v>
      </c>
      <c r="M173" s="40">
        <f t="shared" si="100"/>
        <v>131.00640000000001</v>
      </c>
      <c r="N173" s="3">
        <v>311.92</v>
      </c>
      <c r="O173" s="4">
        <f t="shared" si="103"/>
        <v>311.92</v>
      </c>
      <c r="P173" s="9"/>
    </row>
    <row r="174" spans="1:16" s="8" customFormat="1" ht="14.5" x14ac:dyDescent="0.35">
      <c r="A174" s="35">
        <f>IF(I174&lt;&gt;"",1+MAX($A$1:A173),"")</f>
        <v>130</v>
      </c>
      <c r="B174" s="37" t="s">
        <v>381</v>
      </c>
      <c r="C174" s="37" t="s">
        <v>381</v>
      </c>
      <c r="E174" s="33" t="s">
        <v>448</v>
      </c>
      <c r="F174" s="6">
        <v>1</v>
      </c>
      <c r="G174" s="1">
        <v>0</v>
      </c>
      <c r="H174" s="2">
        <f t="shared" si="102"/>
        <v>1</v>
      </c>
      <c r="I174" s="15" t="s">
        <v>33</v>
      </c>
      <c r="J174" s="3">
        <v>181.07599999999999</v>
      </c>
      <c r="K174" s="40">
        <f t="shared" si="99"/>
        <v>181.07599999999999</v>
      </c>
      <c r="L174" s="40">
        <v>131.124</v>
      </c>
      <c r="M174" s="40">
        <f t="shared" si="100"/>
        <v>131.124</v>
      </c>
      <c r="N174" s="3">
        <v>312.2</v>
      </c>
      <c r="O174" s="4">
        <f t="shared" si="103"/>
        <v>312.2</v>
      </c>
      <c r="P174" s="9"/>
    </row>
    <row r="175" spans="1:16" s="8" customFormat="1" ht="14.5" x14ac:dyDescent="0.35">
      <c r="A175" s="35">
        <f>IF(I175&lt;&gt;"",1+MAX($A$1:A174),"")</f>
        <v>131</v>
      </c>
      <c r="B175" s="37" t="s">
        <v>381</v>
      </c>
      <c r="C175" s="37" t="s">
        <v>381</v>
      </c>
      <c r="E175" s="33" t="s">
        <v>449</v>
      </c>
      <c r="F175" s="6">
        <v>1</v>
      </c>
      <c r="G175" s="1">
        <v>0</v>
      </c>
      <c r="H175" s="2">
        <f t="shared" si="102"/>
        <v>1</v>
      </c>
      <c r="I175" s="15" t="s">
        <v>33</v>
      </c>
      <c r="J175" s="3">
        <v>135.52280000000002</v>
      </c>
      <c r="K175" s="40">
        <f t="shared" si="99"/>
        <v>135.52280000000002</v>
      </c>
      <c r="L175" s="40">
        <v>98.137200000000007</v>
      </c>
      <c r="M175" s="40">
        <f t="shared" si="100"/>
        <v>98.137200000000007</v>
      </c>
      <c r="N175" s="3">
        <v>233.66000000000003</v>
      </c>
      <c r="O175" s="4">
        <f t="shared" si="103"/>
        <v>233.66000000000003</v>
      </c>
      <c r="P175" s="9"/>
    </row>
    <row r="176" spans="1:16" s="8" customFormat="1" ht="14.5" x14ac:dyDescent="0.35">
      <c r="A176" s="35">
        <f>IF(I176&lt;&gt;"",1+MAX($A$1:A175),"")</f>
        <v>132</v>
      </c>
      <c r="B176" s="37" t="s">
        <v>381</v>
      </c>
      <c r="C176" s="37" t="s">
        <v>381</v>
      </c>
      <c r="E176" s="33" t="s">
        <v>450</v>
      </c>
      <c r="F176" s="6">
        <v>1</v>
      </c>
      <c r="G176" s="1">
        <v>0</v>
      </c>
      <c r="H176" s="2">
        <f t="shared" ref="H176:H221" si="104">F176*(1+G176)</f>
        <v>1</v>
      </c>
      <c r="I176" s="15" t="s">
        <v>33</v>
      </c>
      <c r="J176" s="3">
        <v>135.44159999999999</v>
      </c>
      <c r="K176" s="40">
        <f t="shared" si="99"/>
        <v>135.44159999999999</v>
      </c>
      <c r="L176" s="40">
        <v>98.078399999999988</v>
      </c>
      <c r="M176" s="40">
        <f t="shared" si="100"/>
        <v>98.078399999999988</v>
      </c>
      <c r="N176" s="3">
        <v>233.51999999999998</v>
      </c>
      <c r="O176" s="4">
        <f t="shared" ref="O176:O221" si="105">N176*H176</f>
        <v>233.51999999999998</v>
      </c>
      <c r="P176" s="9"/>
    </row>
    <row r="177" spans="1:16" s="8" customFormat="1" ht="14.5" x14ac:dyDescent="0.35">
      <c r="A177" s="35">
        <f>IF(I177&lt;&gt;"",1+MAX($A$1:A176),"")</f>
        <v>133</v>
      </c>
      <c r="B177" s="37" t="s">
        <v>381</v>
      </c>
      <c r="C177" s="37" t="s">
        <v>381</v>
      </c>
      <c r="E177" s="33" t="s">
        <v>451</v>
      </c>
      <c r="F177" s="6">
        <v>1</v>
      </c>
      <c r="G177" s="1">
        <v>0</v>
      </c>
      <c r="H177" s="2">
        <f t="shared" si="104"/>
        <v>1</v>
      </c>
      <c r="I177" s="15" t="s">
        <v>33</v>
      </c>
      <c r="J177" s="3">
        <v>135.3604</v>
      </c>
      <c r="K177" s="40">
        <f t="shared" si="99"/>
        <v>135.3604</v>
      </c>
      <c r="L177" s="40">
        <v>98.019600000000011</v>
      </c>
      <c r="M177" s="40">
        <f t="shared" si="100"/>
        <v>98.019600000000011</v>
      </c>
      <c r="N177" s="3">
        <v>233.38000000000002</v>
      </c>
      <c r="O177" s="4">
        <f t="shared" si="105"/>
        <v>233.38000000000002</v>
      </c>
      <c r="P177" s="9"/>
    </row>
    <row r="178" spans="1:16" s="8" customFormat="1" ht="14.5" x14ac:dyDescent="0.35">
      <c r="A178" s="35">
        <f>IF(I178&lt;&gt;"",1+MAX($A$1:A177),"")</f>
        <v>134</v>
      </c>
      <c r="B178" s="37" t="s">
        <v>381</v>
      </c>
      <c r="C178" s="37" t="s">
        <v>381</v>
      </c>
      <c r="E178" s="33" t="s">
        <v>452</v>
      </c>
      <c r="F178" s="6">
        <v>1</v>
      </c>
      <c r="G178" s="1">
        <v>0</v>
      </c>
      <c r="H178" s="2">
        <f t="shared" si="104"/>
        <v>1</v>
      </c>
      <c r="I178" s="15" t="s">
        <v>33</v>
      </c>
      <c r="J178" s="3">
        <v>135.2792</v>
      </c>
      <c r="K178" s="40">
        <f t="shared" si="99"/>
        <v>135.2792</v>
      </c>
      <c r="L178" s="40">
        <v>97.960800000000006</v>
      </c>
      <c r="M178" s="40">
        <f t="shared" si="100"/>
        <v>97.960800000000006</v>
      </c>
      <c r="N178" s="3">
        <v>233.24</v>
      </c>
      <c r="O178" s="4">
        <f t="shared" si="105"/>
        <v>233.24</v>
      </c>
      <c r="P178" s="9"/>
    </row>
    <row r="179" spans="1:16" s="8" customFormat="1" ht="14.5" x14ac:dyDescent="0.35">
      <c r="A179" s="35">
        <f>IF(I179&lt;&gt;"",1+MAX($A$1:A178),"")</f>
        <v>135</v>
      </c>
      <c r="B179" s="37" t="s">
        <v>381</v>
      </c>
      <c r="C179" s="37" t="s">
        <v>381</v>
      </c>
      <c r="E179" s="33" t="s">
        <v>453</v>
      </c>
      <c r="F179" s="6">
        <v>1</v>
      </c>
      <c r="G179" s="1">
        <v>0</v>
      </c>
      <c r="H179" s="2">
        <f t="shared" si="104"/>
        <v>1</v>
      </c>
      <c r="I179" s="15" t="s">
        <v>33</v>
      </c>
      <c r="J179" s="3">
        <v>135.19799999999998</v>
      </c>
      <c r="K179" s="40">
        <f t="shared" si="99"/>
        <v>135.19799999999998</v>
      </c>
      <c r="L179" s="40">
        <v>97.901999999999987</v>
      </c>
      <c r="M179" s="40">
        <f t="shared" si="100"/>
        <v>97.901999999999987</v>
      </c>
      <c r="N179" s="3">
        <v>233.09999999999997</v>
      </c>
      <c r="O179" s="4">
        <f t="shared" si="105"/>
        <v>233.09999999999997</v>
      </c>
      <c r="P179" s="9"/>
    </row>
    <row r="180" spans="1:16" s="8" customFormat="1" ht="14.5" x14ac:dyDescent="0.35">
      <c r="A180" s="35">
        <f>IF(I180&lt;&gt;"",1+MAX($A$1:A179),"")</f>
        <v>136</v>
      </c>
      <c r="B180" s="37" t="s">
        <v>381</v>
      </c>
      <c r="C180" s="37" t="s">
        <v>381</v>
      </c>
      <c r="E180" s="33" t="s">
        <v>454</v>
      </c>
      <c r="F180" s="6">
        <v>1</v>
      </c>
      <c r="G180" s="1">
        <v>0</v>
      </c>
      <c r="H180" s="2">
        <f t="shared" si="104"/>
        <v>1</v>
      </c>
      <c r="I180" s="15" t="s">
        <v>33</v>
      </c>
      <c r="J180" s="3">
        <v>135.11679999999998</v>
      </c>
      <c r="K180" s="40">
        <f t="shared" si="99"/>
        <v>135.11679999999998</v>
      </c>
      <c r="L180" s="40">
        <v>97.843199999999996</v>
      </c>
      <c r="M180" s="40">
        <f t="shared" si="100"/>
        <v>97.843199999999996</v>
      </c>
      <c r="N180" s="3">
        <v>232.96</v>
      </c>
      <c r="O180" s="4">
        <f t="shared" si="105"/>
        <v>232.96</v>
      </c>
      <c r="P180" s="9"/>
    </row>
    <row r="181" spans="1:16" s="8" customFormat="1" ht="14.5" x14ac:dyDescent="0.35">
      <c r="A181" s="35">
        <f>IF(I181&lt;&gt;"",1+MAX($A$1:A180),"")</f>
        <v>137</v>
      </c>
      <c r="B181" s="37" t="s">
        <v>381</v>
      </c>
      <c r="C181" s="37" t="s">
        <v>381</v>
      </c>
      <c r="E181" s="33" t="s">
        <v>455</v>
      </c>
      <c r="F181" s="6">
        <v>1</v>
      </c>
      <c r="G181" s="1">
        <v>0</v>
      </c>
      <c r="H181" s="2">
        <f t="shared" si="104"/>
        <v>1</v>
      </c>
      <c r="I181" s="15" t="s">
        <v>33</v>
      </c>
      <c r="J181" s="3">
        <v>134.95439999999999</v>
      </c>
      <c r="K181" s="40">
        <f t="shared" si="99"/>
        <v>134.95439999999999</v>
      </c>
      <c r="L181" s="40">
        <v>97.7256</v>
      </c>
      <c r="M181" s="40">
        <f t="shared" si="100"/>
        <v>97.7256</v>
      </c>
      <c r="N181" s="3">
        <v>232.68</v>
      </c>
      <c r="O181" s="4">
        <f t="shared" si="105"/>
        <v>232.68</v>
      </c>
      <c r="P181" s="9"/>
    </row>
    <row r="182" spans="1:16" s="8" customFormat="1" ht="14.5" x14ac:dyDescent="0.35">
      <c r="A182" s="35">
        <f>IF(I182&lt;&gt;"",1+MAX($A$1:A181),"")</f>
        <v>138</v>
      </c>
      <c r="B182" s="37" t="s">
        <v>381</v>
      </c>
      <c r="C182" s="37" t="s">
        <v>381</v>
      </c>
      <c r="E182" s="33" t="s">
        <v>456</v>
      </c>
      <c r="F182" s="6">
        <v>4</v>
      </c>
      <c r="G182" s="1">
        <v>0</v>
      </c>
      <c r="H182" s="2">
        <f t="shared" si="104"/>
        <v>4</v>
      </c>
      <c r="I182" s="15" t="s">
        <v>33</v>
      </c>
      <c r="J182" s="3">
        <v>134.8732</v>
      </c>
      <c r="K182" s="40">
        <f t="shared" si="99"/>
        <v>539.49279999999999</v>
      </c>
      <c r="L182" s="40">
        <v>97.666799999999995</v>
      </c>
      <c r="M182" s="40">
        <f t="shared" si="100"/>
        <v>390.66719999999998</v>
      </c>
      <c r="N182" s="3">
        <v>232.54</v>
      </c>
      <c r="O182" s="4">
        <f t="shared" si="105"/>
        <v>930.16</v>
      </c>
      <c r="P182" s="9"/>
    </row>
    <row r="183" spans="1:16" s="8" customFormat="1" ht="14.5" x14ac:dyDescent="0.35">
      <c r="A183" s="35">
        <f>IF(I183&lt;&gt;"",1+MAX($A$1:A182),"")</f>
        <v>139</v>
      </c>
      <c r="B183" s="37" t="s">
        <v>381</v>
      </c>
      <c r="C183" s="37" t="s">
        <v>381</v>
      </c>
      <c r="E183" s="33" t="s">
        <v>457</v>
      </c>
      <c r="F183" s="6">
        <v>8</v>
      </c>
      <c r="G183" s="1">
        <v>0</v>
      </c>
      <c r="H183" s="2">
        <f t="shared" si="104"/>
        <v>8</v>
      </c>
      <c r="I183" s="15" t="s">
        <v>33</v>
      </c>
      <c r="J183" s="3">
        <v>10.718399999999999</v>
      </c>
      <c r="K183" s="40">
        <f t="shared" si="99"/>
        <v>85.747199999999992</v>
      </c>
      <c r="L183" s="40">
        <v>7.7615999999999996</v>
      </c>
      <c r="M183" s="40">
        <f t="shared" si="100"/>
        <v>62.092799999999997</v>
      </c>
      <c r="N183" s="3">
        <v>18.48</v>
      </c>
      <c r="O183" s="4">
        <f t="shared" si="105"/>
        <v>147.84</v>
      </c>
      <c r="P183" s="9"/>
    </row>
    <row r="184" spans="1:16" s="8" customFormat="1" ht="14.5" x14ac:dyDescent="0.35">
      <c r="A184" s="35">
        <f>IF(I184&lt;&gt;"",1+MAX($A$1:A183),"")</f>
        <v>140</v>
      </c>
      <c r="B184" s="37" t="s">
        <v>381</v>
      </c>
      <c r="C184" s="37" t="s">
        <v>381</v>
      </c>
      <c r="E184" s="33" t="s">
        <v>458</v>
      </c>
      <c r="F184" s="6">
        <v>2</v>
      </c>
      <c r="G184" s="1">
        <v>0</v>
      </c>
      <c r="H184" s="2">
        <f t="shared" si="104"/>
        <v>2</v>
      </c>
      <c r="I184" s="15" t="s">
        <v>33</v>
      </c>
      <c r="J184" s="3">
        <v>134.71079999999998</v>
      </c>
      <c r="K184" s="40">
        <f t="shared" si="99"/>
        <v>269.42159999999996</v>
      </c>
      <c r="L184" s="40">
        <v>97.549199999999999</v>
      </c>
      <c r="M184" s="40">
        <f t="shared" si="100"/>
        <v>195.0984</v>
      </c>
      <c r="N184" s="3">
        <v>232.26</v>
      </c>
      <c r="O184" s="4">
        <f t="shared" si="105"/>
        <v>464.52</v>
      </c>
      <c r="P184" s="9"/>
    </row>
    <row r="185" spans="1:16" s="8" customFormat="1" ht="14.5" x14ac:dyDescent="0.35">
      <c r="A185" s="35">
        <f>IF(I185&lt;&gt;"",1+MAX($A$1:A184),"")</f>
        <v>141</v>
      </c>
      <c r="B185" s="37" t="s">
        <v>381</v>
      </c>
      <c r="C185" s="37" t="s">
        <v>381</v>
      </c>
      <c r="E185" s="33" t="s">
        <v>459</v>
      </c>
      <c r="F185" s="6">
        <v>5</v>
      </c>
      <c r="G185" s="1">
        <v>0</v>
      </c>
      <c r="H185" s="2">
        <f t="shared" si="104"/>
        <v>5</v>
      </c>
      <c r="I185" s="15" t="s">
        <v>33</v>
      </c>
      <c r="J185" s="3">
        <v>134.792</v>
      </c>
      <c r="K185" s="40">
        <f t="shared" si="99"/>
        <v>673.96</v>
      </c>
      <c r="L185" s="40">
        <v>97.608000000000004</v>
      </c>
      <c r="M185" s="40">
        <f t="shared" si="100"/>
        <v>488.04</v>
      </c>
      <c r="N185" s="3">
        <v>232.40000000000003</v>
      </c>
      <c r="O185" s="4">
        <f t="shared" si="105"/>
        <v>1162.0000000000002</v>
      </c>
      <c r="P185" s="9"/>
    </row>
    <row r="186" spans="1:16" s="8" customFormat="1" ht="14.5" x14ac:dyDescent="0.35">
      <c r="A186" s="35" t="str">
        <f>IF(I186&lt;&gt;"",1+MAX($A$1:A185),"")</f>
        <v/>
      </c>
      <c r="B186" s="37"/>
      <c r="C186" s="37"/>
      <c r="E186" s="33"/>
      <c r="F186" s="6"/>
      <c r="G186" s="1"/>
      <c r="H186" s="2"/>
      <c r="I186" s="15"/>
      <c r="J186" s="3"/>
      <c r="K186" s="40"/>
      <c r="L186" s="40"/>
      <c r="M186" s="40"/>
      <c r="N186" s="3"/>
      <c r="O186" s="4"/>
      <c r="P186" s="9"/>
    </row>
    <row r="187" spans="1:16" s="8" customFormat="1" ht="14.5" x14ac:dyDescent="0.35">
      <c r="A187" s="35">
        <f>IF(I187&lt;&gt;"",1+MAX($A$1:A186),"")</f>
        <v>142</v>
      </c>
      <c r="B187" s="37" t="s">
        <v>381</v>
      </c>
      <c r="C187" s="37" t="s">
        <v>381</v>
      </c>
      <c r="E187" s="33" t="s">
        <v>249</v>
      </c>
      <c r="F187" s="6">
        <v>5</v>
      </c>
      <c r="G187" s="1">
        <v>0</v>
      </c>
      <c r="H187" s="2">
        <f t="shared" si="104"/>
        <v>5</v>
      </c>
      <c r="I187" s="15" t="s">
        <v>33</v>
      </c>
      <c r="J187" s="3">
        <v>62.141199999999998</v>
      </c>
      <c r="K187" s="40">
        <f t="shared" ref="K187:K221" si="106">J187*H187</f>
        <v>310.70600000000002</v>
      </c>
      <c r="L187" s="40">
        <v>44.998799999999996</v>
      </c>
      <c r="M187" s="40">
        <f t="shared" ref="M187:M221" si="107">L187*H187</f>
        <v>224.99399999999997</v>
      </c>
      <c r="N187" s="3">
        <v>107.14</v>
      </c>
      <c r="O187" s="4">
        <f t="shared" si="105"/>
        <v>535.70000000000005</v>
      </c>
      <c r="P187" s="9"/>
    </row>
    <row r="188" spans="1:16" s="8" customFormat="1" ht="14.5" x14ac:dyDescent="0.35">
      <c r="A188" s="35">
        <f>IF(I188&lt;&gt;"",1+MAX($A$1:A187),"")</f>
        <v>143</v>
      </c>
      <c r="B188" s="37" t="s">
        <v>381</v>
      </c>
      <c r="C188" s="37" t="s">
        <v>381</v>
      </c>
      <c r="E188" s="33" t="s">
        <v>250</v>
      </c>
      <c r="F188" s="6">
        <v>2</v>
      </c>
      <c r="G188" s="1">
        <v>0</v>
      </c>
      <c r="H188" s="2">
        <f t="shared" si="104"/>
        <v>2</v>
      </c>
      <c r="I188" s="15" t="s">
        <v>33</v>
      </c>
      <c r="J188" s="3">
        <v>62.268799999999999</v>
      </c>
      <c r="K188" s="40">
        <f t="shared" si="106"/>
        <v>124.5376</v>
      </c>
      <c r="L188" s="40">
        <v>45.091200000000001</v>
      </c>
      <c r="M188" s="40">
        <f t="shared" si="107"/>
        <v>90.182400000000001</v>
      </c>
      <c r="N188" s="3">
        <v>107.36</v>
      </c>
      <c r="O188" s="4">
        <f t="shared" si="105"/>
        <v>214.72</v>
      </c>
      <c r="P188" s="9"/>
    </row>
    <row r="189" spans="1:16" s="8" customFormat="1" ht="14.5" x14ac:dyDescent="0.35">
      <c r="A189" s="35">
        <f>IF(I189&lt;&gt;"",1+MAX($A$1:A188),"")</f>
        <v>144</v>
      </c>
      <c r="B189" s="37" t="s">
        <v>381</v>
      </c>
      <c r="C189" s="37" t="s">
        <v>381</v>
      </c>
      <c r="E189" s="33" t="s">
        <v>251</v>
      </c>
      <c r="F189" s="6">
        <v>1</v>
      </c>
      <c r="G189" s="1">
        <v>0</v>
      </c>
      <c r="H189" s="2">
        <f t="shared" si="104"/>
        <v>1</v>
      </c>
      <c r="I189" s="15" t="s">
        <v>33</v>
      </c>
      <c r="J189" s="3">
        <v>62.013599999999997</v>
      </c>
      <c r="K189" s="40">
        <f t="shared" si="106"/>
        <v>62.013599999999997</v>
      </c>
      <c r="L189" s="40">
        <v>44.906399999999998</v>
      </c>
      <c r="M189" s="40">
        <f t="shared" si="107"/>
        <v>44.906399999999998</v>
      </c>
      <c r="N189" s="3">
        <v>106.92</v>
      </c>
      <c r="O189" s="4">
        <f t="shared" si="105"/>
        <v>106.92</v>
      </c>
      <c r="P189" s="9"/>
    </row>
    <row r="190" spans="1:16" s="8" customFormat="1" ht="14.5" x14ac:dyDescent="0.35">
      <c r="A190" s="35">
        <f>IF(I190&lt;&gt;"",1+MAX($A$1:A189),"")</f>
        <v>145</v>
      </c>
      <c r="B190" s="37" t="s">
        <v>381</v>
      </c>
      <c r="C190" s="37" t="s">
        <v>381</v>
      </c>
      <c r="E190" s="33" t="s">
        <v>252</v>
      </c>
      <c r="F190" s="6">
        <v>1</v>
      </c>
      <c r="G190" s="1">
        <v>0</v>
      </c>
      <c r="H190" s="2">
        <f t="shared" ref="H190:H209" si="108">F190*(1+G190)</f>
        <v>1</v>
      </c>
      <c r="I190" s="15" t="s">
        <v>33</v>
      </c>
      <c r="J190" s="3">
        <v>68.903999999999996</v>
      </c>
      <c r="K190" s="40">
        <f t="shared" si="106"/>
        <v>68.903999999999996</v>
      </c>
      <c r="L190" s="40">
        <v>49.896000000000001</v>
      </c>
      <c r="M190" s="40">
        <f t="shared" si="107"/>
        <v>49.896000000000001</v>
      </c>
      <c r="N190" s="3">
        <v>118.80000000000001</v>
      </c>
      <c r="O190" s="4">
        <f t="shared" ref="O190:O209" si="109">N190*H190</f>
        <v>118.80000000000001</v>
      </c>
      <c r="P190" s="9"/>
    </row>
    <row r="191" spans="1:16" s="8" customFormat="1" ht="14.5" x14ac:dyDescent="0.35">
      <c r="A191" s="35">
        <f>IF(I191&lt;&gt;"",1+MAX($A$1:A190),"")</f>
        <v>146</v>
      </c>
      <c r="B191" s="37" t="s">
        <v>381</v>
      </c>
      <c r="C191" s="37" t="s">
        <v>381</v>
      </c>
      <c r="E191" s="33" t="s">
        <v>253</v>
      </c>
      <c r="F191" s="6">
        <v>1</v>
      </c>
      <c r="G191" s="1">
        <v>0</v>
      </c>
      <c r="H191" s="2">
        <f t="shared" si="108"/>
        <v>1</v>
      </c>
      <c r="I191" s="15" t="s">
        <v>33</v>
      </c>
      <c r="J191" s="3">
        <v>45.297999999999995</v>
      </c>
      <c r="K191" s="40">
        <f t="shared" si="106"/>
        <v>45.297999999999995</v>
      </c>
      <c r="L191" s="40">
        <v>32.802</v>
      </c>
      <c r="M191" s="40">
        <f t="shared" si="107"/>
        <v>32.802</v>
      </c>
      <c r="N191" s="3">
        <v>78.099999999999994</v>
      </c>
      <c r="O191" s="4">
        <f t="shared" si="109"/>
        <v>78.099999999999994</v>
      </c>
      <c r="P191" s="9"/>
    </row>
    <row r="192" spans="1:16" s="8" customFormat="1" ht="14.5" x14ac:dyDescent="0.35">
      <c r="A192" s="35">
        <f>IF(I192&lt;&gt;"",1+MAX($A$1:A191),"")</f>
        <v>147</v>
      </c>
      <c r="B192" s="37" t="s">
        <v>381</v>
      </c>
      <c r="C192" s="37" t="s">
        <v>381</v>
      </c>
      <c r="E192" s="33" t="s">
        <v>254</v>
      </c>
      <c r="F192" s="6">
        <v>1</v>
      </c>
      <c r="G192" s="1">
        <v>0</v>
      </c>
      <c r="H192" s="2">
        <f t="shared" si="108"/>
        <v>1</v>
      </c>
      <c r="I192" s="15" t="s">
        <v>33</v>
      </c>
      <c r="J192" s="3">
        <v>45.042799999999993</v>
      </c>
      <c r="K192" s="40">
        <f t="shared" si="106"/>
        <v>45.042799999999993</v>
      </c>
      <c r="L192" s="40">
        <v>32.617199999999997</v>
      </c>
      <c r="M192" s="40">
        <f t="shared" si="107"/>
        <v>32.617199999999997</v>
      </c>
      <c r="N192" s="3">
        <v>77.66</v>
      </c>
      <c r="O192" s="4">
        <f t="shared" si="109"/>
        <v>77.66</v>
      </c>
      <c r="P192" s="9"/>
    </row>
    <row r="193" spans="1:16" s="8" customFormat="1" ht="14.5" x14ac:dyDescent="0.35">
      <c r="A193" s="35">
        <f>IF(I193&lt;&gt;"",1+MAX($A$1:A192),"")</f>
        <v>148</v>
      </c>
      <c r="B193" s="37" t="s">
        <v>381</v>
      </c>
      <c r="C193" s="37" t="s">
        <v>381</v>
      </c>
      <c r="E193" s="33" t="s">
        <v>255</v>
      </c>
      <c r="F193" s="6">
        <v>1</v>
      </c>
      <c r="G193" s="1">
        <v>0</v>
      </c>
      <c r="H193" s="2">
        <f t="shared" si="108"/>
        <v>1</v>
      </c>
      <c r="I193" s="15" t="s">
        <v>33</v>
      </c>
      <c r="J193" s="3">
        <v>44.915199999999999</v>
      </c>
      <c r="K193" s="40">
        <f t="shared" si="106"/>
        <v>44.915199999999999</v>
      </c>
      <c r="L193" s="40">
        <v>32.524799999999999</v>
      </c>
      <c r="M193" s="40">
        <f t="shared" si="107"/>
        <v>32.524799999999999</v>
      </c>
      <c r="N193" s="3">
        <v>77.44</v>
      </c>
      <c r="O193" s="4">
        <f t="shared" si="109"/>
        <v>77.44</v>
      </c>
      <c r="P193" s="9"/>
    </row>
    <row r="194" spans="1:16" s="8" customFormat="1" ht="14.5" x14ac:dyDescent="0.35">
      <c r="A194" s="35">
        <f>IF(I194&lt;&gt;"",1+MAX($A$1:A193),"")</f>
        <v>149</v>
      </c>
      <c r="B194" s="37" t="s">
        <v>381</v>
      </c>
      <c r="C194" s="37" t="s">
        <v>381</v>
      </c>
      <c r="E194" s="33" t="s">
        <v>256</v>
      </c>
      <c r="F194" s="6">
        <v>1</v>
      </c>
      <c r="G194" s="1">
        <v>0</v>
      </c>
      <c r="H194" s="2">
        <f t="shared" si="108"/>
        <v>1</v>
      </c>
      <c r="I194" s="15" t="s">
        <v>33</v>
      </c>
      <c r="J194" s="3">
        <v>44.787599999999998</v>
      </c>
      <c r="K194" s="40">
        <f t="shared" si="106"/>
        <v>44.787599999999998</v>
      </c>
      <c r="L194" s="40">
        <v>32.432400000000001</v>
      </c>
      <c r="M194" s="40">
        <f t="shared" si="107"/>
        <v>32.432400000000001</v>
      </c>
      <c r="N194" s="3">
        <v>77.22</v>
      </c>
      <c r="O194" s="4">
        <f t="shared" si="109"/>
        <v>77.22</v>
      </c>
      <c r="P194" s="9"/>
    </row>
    <row r="195" spans="1:16" s="8" customFormat="1" ht="14.5" x14ac:dyDescent="0.35">
      <c r="A195" s="35">
        <f>IF(I195&lt;&gt;"",1+MAX($A$1:A194),"")</f>
        <v>150</v>
      </c>
      <c r="B195" s="37" t="s">
        <v>381</v>
      </c>
      <c r="C195" s="37" t="s">
        <v>381</v>
      </c>
      <c r="E195" s="33" t="s">
        <v>257</v>
      </c>
      <c r="F195" s="6">
        <v>1</v>
      </c>
      <c r="G195" s="1">
        <v>0</v>
      </c>
      <c r="H195" s="2">
        <f t="shared" si="108"/>
        <v>1</v>
      </c>
      <c r="I195" s="15" t="s">
        <v>33</v>
      </c>
      <c r="J195" s="3">
        <v>44.66</v>
      </c>
      <c r="K195" s="40">
        <f t="shared" si="106"/>
        <v>44.66</v>
      </c>
      <c r="L195" s="40">
        <v>32.339999999999996</v>
      </c>
      <c r="M195" s="40">
        <f t="shared" si="107"/>
        <v>32.339999999999996</v>
      </c>
      <c r="N195" s="3">
        <v>77</v>
      </c>
      <c r="O195" s="4">
        <f t="shared" si="109"/>
        <v>77</v>
      </c>
      <c r="P195" s="9"/>
    </row>
    <row r="196" spans="1:16" s="8" customFormat="1" ht="14.5" x14ac:dyDescent="0.35">
      <c r="A196" s="35">
        <f>IF(I196&lt;&gt;"",1+MAX($A$1:A195),"")</f>
        <v>151</v>
      </c>
      <c r="B196" s="37" t="s">
        <v>381</v>
      </c>
      <c r="C196" s="37" t="s">
        <v>381</v>
      </c>
      <c r="E196" s="33" t="s">
        <v>258</v>
      </c>
      <c r="F196" s="6">
        <v>1</v>
      </c>
      <c r="G196" s="1">
        <v>0</v>
      </c>
      <c r="H196" s="2">
        <f t="shared" si="108"/>
        <v>1</v>
      </c>
      <c r="I196" s="15" t="s">
        <v>33</v>
      </c>
      <c r="J196" s="3">
        <v>44.532399999999996</v>
      </c>
      <c r="K196" s="40">
        <f t="shared" si="106"/>
        <v>44.532399999999996</v>
      </c>
      <c r="L196" s="40">
        <v>32.247599999999998</v>
      </c>
      <c r="M196" s="40">
        <f t="shared" si="107"/>
        <v>32.247599999999998</v>
      </c>
      <c r="N196" s="3">
        <v>76.78</v>
      </c>
      <c r="O196" s="4">
        <f t="shared" si="109"/>
        <v>76.78</v>
      </c>
      <c r="P196" s="9"/>
    </row>
    <row r="197" spans="1:16" s="8" customFormat="1" ht="14.5" x14ac:dyDescent="0.35">
      <c r="A197" s="35">
        <f>IF(I197&lt;&gt;"",1+MAX($A$1:A196),"")</f>
        <v>152</v>
      </c>
      <c r="B197" s="37" t="s">
        <v>381</v>
      </c>
      <c r="C197" s="37" t="s">
        <v>381</v>
      </c>
      <c r="E197" s="33" t="s">
        <v>259</v>
      </c>
      <c r="F197" s="6">
        <v>1</v>
      </c>
      <c r="G197" s="1">
        <v>0</v>
      </c>
      <c r="H197" s="2">
        <f t="shared" si="108"/>
        <v>1</v>
      </c>
      <c r="I197" s="15" t="s">
        <v>33</v>
      </c>
      <c r="J197" s="3">
        <v>44.277200000000001</v>
      </c>
      <c r="K197" s="40">
        <f t="shared" si="106"/>
        <v>44.277200000000001</v>
      </c>
      <c r="L197" s="40">
        <v>32.062800000000003</v>
      </c>
      <c r="M197" s="40">
        <f t="shared" si="107"/>
        <v>32.062800000000003</v>
      </c>
      <c r="N197" s="3">
        <v>76.34</v>
      </c>
      <c r="O197" s="4">
        <f t="shared" si="109"/>
        <v>76.34</v>
      </c>
      <c r="P197" s="9"/>
    </row>
    <row r="198" spans="1:16" s="8" customFormat="1" ht="14.5" x14ac:dyDescent="0.35">
      <c r="A198" s="35">
        <f>IF(I198&lt;&gt;"",1+MAX($A$1:A197),"")</f>
        <v>153</v>
      </c>
      <c r="B198" s="37" t="s">
        <v>381</v>
      </c>
      <c r="C198" s="37" t="s">
        <v>381</v>
      </c>
      <c r="E198" s="33" t="s">
        <v>260</v>
      </c>
      <c r="F198" s="6">
        <v>1</v>
      </c>
      <c r="G198" s="1">
        <v>0</v>
      </c>
      <c r="H198" s="2">
        <f t="shared" si="108"/>
        <v>1</v>
      </c>
      <c r="I198" s="15" t="s">
        <v>33</v>
      </c>
      <c r="J198" s="3">
        <v>44.1496</v>
      </c>
      <c r="K198" s="40">
        <f t="shared" si="106"/>
        <v>44.1496</v>
      </c>
      <c r="L198" s="40">
        <v>31.970400000000001</v>
      </c>
      <c r="M198" s="40">
        <f t="shared" si="107"/>
        <v>31.970400000000001</v>
      </c>
      <c r="N198" s="3">
        <v>76.12</v>
      </c>
      <c r="O198" s="4">
        <f t="shared" si="109"/>
        <v>76.12</v>
      </c>
      <c r="P198" s="9"/>
    </row>
    <row r="199" spans="1:16" s="8" customFormat="1" ht="14.5" x14ac:dyDescent="0.35">
      <c r="A199" s="35">
        <f>IF(I199&lt;&gt;"",1+MAX($A$1:A198),"")</f>
        <v>154</v>
      </c>
      <c r="B199" s="37" t="s">
        <v>381</v>
      </c>
      <c r="C199" s="37" t="s">
        <v>381</v>
      </c>
      <c r="E199" s="33" t="s">
        <v>261</v>
      </c>
      <c r="F199" s="6">
        <v>1</v>
      </c>
      <c r="G199" s="1">
        <v>0</v>
      </c>
      <c r="H199" s="2">
        <f t="shared" si="108"/>
        <v>1</v>
      </c>
      <c r="I199" s="15" t="s">
        <v>33</v>
      </c>
      <c r="J199" s="3">
        <v>44.021999999999998</v>
      </c>
      <c r="K199" s="40">
        <f t="shared" si="106"/>
        <v>44.021999999999998</v>
      </c>
      <c r="L199" s="40">
        <v>31.878</v>
      </c>
      <c r="M199" s="40">
        <f t="shared" si="107"/>
        <v>31.878</v>
      </c>
      <c r="N199" s="3">
        <v>75.900000000000006</v>
      </c>
      <c r="O199" s="4">
        <f t="shared" si="109"/>
        <v>75.900000000000006</v>
      </c>
      <c r="P199" s="9"/>
    </row>
    <row r="200" spans="1:16" s="8" customFormat="1" ht="14.5" x14ac:dyDescent="0.35">
      <c r="A200" s="35">
        <f>IF(I200&lt;&gt;"",1+MAX($A$1:A199),"")</f>
        <v>155</v>
      </c>
      <c r="B200" s="37" t="s">
        <v>381</v>
      </c>
      <c r="C200" s="37" t="s">
        <v>381</v>
      </c>
      <c r="E200" s="33" t="s">
        <v>262</v>
      </c>
      <c r="F200" s="6">
        <v>1</v>
      </c>
      <c r="G200" s="1">
        <v>0</v>
      </c>
      <c r="H200" s="2">
        <f t="shared" si="108"/>
        <v>1</v>
      </c>
      <c r="I200" s="15" t="s">
        <v>33</v>
      </c>
      <c r="J200" s="3">
        <v>43.89439999999999</v>
      </c>
      <c r="K200" s="40">
        <f t="shared" si="106"/>
        <v>43.89439999999999</v>
      </c>
      <c r="L200" s="40">
        <v>31.785599999999995</v>
      </c>
      <c r="M200" s="40">
        <f t="shared" si="107"/>
        <v>31.785599999999995</v>
      </c>
      <c r="N200" s="3">
        <v>75.679999999999993</v>
      </c>
      <c r="O200" s="4">
        <f t="shared" si="109"/>
        <v>75.679999999999993</v>
      </c>
      <c r="P200" s="9"/>
    </row>
    <row r="201" spans="1:16" s="8" customFormat="1" ht="14.5" x14ac:dyDescent="0.35">
      <c r="A201" s="35">
        <f>IF(I201&lt;&gt;"",1+MAX($A$1:A200),"")</f>
        <v>156</v>
      </c>
      <c r="B201" s="37" t="s">
        <v>381</v>
      </c>
      <c r="C201" s="37" t="s">
        <v>381</v>
      </c>
      <c r="E201" s="33" t="s">
        <v>263</v>
      </c>
      <c r="F201" s="6">
        <v>1</v>
      </c>
      <c r="G201" s="1">
        <v>0</v>
      </c>
      <c r="H201" s="2">
        <f t="shared" si="108"/>
        <v>1</v>
      </c>
      <c r="I201" s="15" t="s">
        <v>33</v>
      </c>
      <c r="J201" s="3">
        <v>43.639199999999995</v>
      </c>
      <c r="K201" s="40">
        <f t="shared" si="106"/>
        <v>43.639199999999995</v>
      </c>
      <c r="L201" s="40">
        <v>31.600799999999996</v>
      </c>
      <c r="M201" s="40">
        <f t="shared" si="107"/>
        <v>31.600799999999996</v>
      </c>
      <c r="N201" s="3">
        <v>75.239999999999995</v>
      </c>
      <c r="O201" s="4">
        <f t="shared" si="109"/>
        <v>75.239999999999995</v>
      </c>
      <c r="P201" s="9"/>
    </row>
    <row r="202" spans="1:16" s="8" customFormat="1" ht="14.5" x14ac:dyDescent="0.35">
      <c r="A202" s="35">
        <f>IF(I202&lt;&gt;"",1+MAX($A$1:A201),"")</f>
        <v>157</v>
      </c>
      <c r="B202" s="37" t="s">
        <v>381</v>
      </c>
      <c r="C202" s="37" t="s">
        <v>381</v>
      </c>
      <c r="E202" s="33" t="s">
        <v>264</v>
      </c>
      <c r="F202" s="6">
        <v>1</v>
      </c>
      <c r="G202" s="1">
        <v>0</v>
      </c>
      <c r="H202" s="2">
        <f t="shared" si="108"/>
        <v>1</v>
      </c>
      <c r="I202" s="15" t="s">
        <v>33</v>
      </c>
      <c r="J202" s="3">
        <v>43.511600000000001</v>
      </c>
      <c r="K202" s="40">
        <f t="shared" si="106"/>
        <v>43.511600000000001</v>
      </c>
      <c r="L202" s="40">
        <v>31.508400000000002</v>
      </c>
      <c r="M202" s="40">
        <f t="shared" si="107"/>
        <v>31.508400000000002</v>
      </c>
      <c r="N202" s="3">
        <v>75.02000000000001</v>
      </c>
      <c r="O202" s="4">
        <f t="shared" si="109"/>
        <v>75.02000000000001</v>
      </c>
      <c r="P202" s="9"/>
    </row>
    <row r="203" spans="1:16" s="8" customFormat="1" ht="14.5" x14ac:dyDescent="0.35">
      <c r="A203" s="35">
        <f>IF(I203&lt;&gt;"",1+MAX($A$1:A202),"")</f>
        <v>158</v>
      </c>
      <c r="B203" s="37" t="s">
        <v>381</v>
      </c>
      <c r="C203" s="37" t="s">
        <v>381</v>
      </c>
      <c r="E203" s="33" t="s">
        <v>265</v>
      </c>
      <c r="F203" s="6">
        <v>1</v>
      </c>
      <c r="G203" s="1">
        <v>0</v>
      </c>
      <c r="H203" s="2">
        <f t="shared" si="108"/>
        <v>1</v>
      </c>
      <c r="I203" s="15" t="s">
        <v>33</v>
      </c>
      <c r="J203" s="3">
        <v>45.425600000000003</v>
      </c>
      <c r="K203" s="40">
        <f t="shared" si="106"/>
        <v>45.425600000000003</v>
      </c>
      <c r="L203" s="40">
        <v>32.894400000000005</v>
      </c>
      <c r="M203" s="40">
        <f t="shared" si="107"/>
        <v>32.894400000000005</v>
      </c>
      <c r="N203" s="3">
        <v>78.320000000000007</v>
      </c>
      <c r="O203" s="4">
        <f t="shared" si="109"/>
        <v>78.320000000000007</v>
      </c>
      <c r="P203" s="9"/>
    </row>
    <row r="204" spans="1:16" s="8" customFormat="1" ht="14.5" x14ac:dyDescent="0.35">
      <c r="A204" s="35">
        <f>IF(I204&lt;&gt;"",1+MAX($A$1:A203),"")</f>
        <v>159</v>
      </c>
      <c r="B204" s="37" t="s">
        <v>381</v>
      </c>
      <c r="C204" s="37" t="s">
        <v>381</v>
      </c>
      <c r="E204" s="33" t="s">
        <v>266</v>
      </c>
      <c r="F204" s="6">
        <v>1</v>
      </c>
      <c r="G204" s="1">
        <v>0</v>
      </c>
      <c r="H204" s="2">
        <f t="shared" si="108"/>
        <v>1</v>
      </c>
      <c r="I204" s="15" t="s">
        <v>33</v>
      </c>
      <c r="J204" s="3">
        <v>45.55319999999999</v>
      </c>
      <c r="K204" s="40">
        <f t="shared" si="106"/>
        <v>45.55319999999999</v>
      </c>
      <c r="L204" s="40">
        <v>32.986799999999995</v>
      </c>
      <c r="M204" s="40">
        <f t="shared" si="107"/>
        <v>32.986799999999995</v>
      </c>
      <c r="N204" s="3">
        <v>78.539999999999992</v>
      </c>
      <c r="O204" s="4">
        <f t="shared" si="109"/>
        <v>78.539999999999992</v>
      </c>
      <c r="P204" s="9"/>
    </row>
    <row r="205" spans="1:16" s="8" customFormat="1" ht="14.5" x14ac:dyDescent="0.35">
      <c r="A205" s="35">
        <f>IF(I205&lt;&gt;"",1+MAX($A$1:A204),"")</f>
        <v>160</v>
      </c>
      <c r="B205" s="37" t="s">
        <v>381</v>
      </c>
      <c r="C205" s="37" t="s">
        <v>381</v>
      </c>
      <c r="E205" s="33" t="s">
        <v>267</v>
      </c>
      <c r="F205" s="6">
        <v>1</v>
      </c>
      <c r="G205" s="1">
        <v>0</v>
      </c>
      <c r="H205" s="2">
        <f t="shared" si="108"/>
        <v>1</v>
      </c>
      <c r="I205" s="15" t="s">
        <v>33</v>
      </c>
      <c r="J205" s="3">
        <v>45.680799999999998</v>
      </c>
      <c r="K205" s="40">
        <f t="shared" si="106"/>
        <v>45.680799999999998</v>
      </c>
      <c r="L205" s="40">
        <v>33.0792</v>
      </c>
      <c r="M205" s="40">
        <f t="shared" si="107"/>
        <v>33.0792</v>
      </c>
      <c r="N205" s="3">
        <v>78.760000000000005</v>
      </c>
      <c r="O205" s="4">
        <f t="shared" si="109"/>
        <v>78.760000000000005</v>
      </c>
      <c r="P205" s="9"/>
    </row>
    <row r="206" spans="1:16" s="8" customFormat="1" ht="14.5" x14ac:dyDescent="0.35">
      <c r="A206" s="35">
        <f>IF(I206&lt;&gt;"",1+MAX($A$1:A205),"")</f>
        <v>161</v>
      </c>
      <c r="B206" s="37" t="s">
        <v>381</v>
      </c>
      <c r="C206" s="37" t="s">
        <v>381</v>
      </c>
      <c r="E206" s="33" t="s">
        <v>268</v>
      </c>
      <c r="F206" s="6">
        <v>1</v>
      </c>
      <c r="G206" s="1">
        <v>0</v>
      </c>
      <c r="H206" s="2">
        <f t="shared" si="108"/>
        <v>1</v>
      </c>
      <c r="I206" s="15" t="s">
        <v>33</v>
      </c>
      <c r="J206" s="3">
        <v>45.936</v>
      </c>
      <c r="K206" s="40">
        <f t="shared" si="106"/>
        <v>45.936</v>
      </c>
      <c r="L206" s="40">
        <v>33.264000000000003</v>
      </c>
      <c r="M206" s="40">
        <f t="shared" si="107"/>
        <v>33.264000000000003</v>
      </c>
      <c r="N206" s="3">
        <v>79.2</v>
      </c>
      <c r="O206" s="4">
        <f t="shared" si="109"/>
        <v>79.2</v>
      </c>
      <c r="P206" s="9"/>
    </row>
    <row r="207" spans="1:16" s="8" customFormat="1" ht="14.5" x14ac:dyDescent="0.35">
      <c r="A207" s="35">
        <f>IF(I207&lt;&gt;"",1+MAX($A$1:A206),"")</f>
        <v>162</v>
      </c>
      <c r="B207" s="37" t="s">
        <v>381</v>
      </c>
      <c r="C207" s="37" t="s">
        <v>381</v>
      </c>
      <c r="E207" s="33" t="s">
        <v>269</v>
      </c>
      <c r="F207" s="6">
        <v>1</v>
      </c>
      <c r="G207" s="1">
        <v>0</v>
      </c>
      <c r="H207" s="2">
        <f t="shared" si="108"/>
        <v>1</v>
      </c>
      <c r="I207" s="15" t="s">
        <v>33</v>
      </c>
      <c r="J207" s="3">
        <v>46.063600000000001</v>
      </c>
      <c r="K207" s="40">
        <f t="shared" si="106"/>
        <v>46.063600000000001</v>
      </c>
      <c r="L207" s="40">
        <v>33.356400000000001</v>
      </c>
      <c r="M207" s="40">
        <f t="shared" si="107"/>
        <v>33.356400000000001</v>
      </c>
      <c r="N207" s="3">
        <v>79.42</v>
      </c>
      <c r="O207" s="4">
        <f t="shared" si="109"/>
        <v>79.42</v>
      </c>
      <c r="P207" s="9"/>
    </row>
    <row r="208" spans="1:16" s="8" customFormat="1" ht="14.5" x14ac:dyDescent="0.35">
      <c r="A208" s="35">
        <f>IF(I208&lt;&gt;"",1+MAX($A$1:A207),"")</f>
        <v>163</v>
      </c>
      <c r="B208" s="37" t="s">
        <v>381</v>
      </c>
      <c r="C208" s="37" t="s">
        <v>381</v>
      </c>
      <c r="E208" s="33" t="s">
        <v>270</v>
      </c>
      <c r="F208" s="6">
        <v>1</v>
      </c>
      <c r="G208" s="1">
        <v>0</v>
      </c>
      <c r="H208" s="2">
        <f t="shared" si="108"/>
        <v>1</v>
      </c>
      <c r="I208" s="15" t="s">
        <v>33</v>
      </c>
      <c r="J208" s="3">
        <v>46.191199999999995</v>
      </c>
      <c r="K208" s="40">
        <f t="shared" si="106"/>
        <v>46.191199999999995</v>
      </c>
      <c r="L208" s="40">
        <v>33.448799999999999</v>
      </c>
      <c r="M208" s="40">
        <f t="shared" si="107"/>
        <v>33.448799999999999</v>
      </c>
      <c r="N208" s="3">
        <v>79.64</v>
      </c>
      <c r="O208" s="4">
        <f t="shared" si="109"/>
        <v>79.64</v>
      </c>
      <c r="P208" s="9"/>
    </row>
    <row r="209" spans="1:16" s="8" customFormat="1" ht="14.5" x14ac:dyDescent="0.35">
      <c r="A209" s="35">
        <f>IF(I209&lt;&gt;"",1+MAX($A$1:A208),"")</f>
        <v>164</v>
      </c>
      <c r="B209" s="37" t="s">
        <v>381</v>
      </c>
      <c r="C209" s="37" t="s">
        <v>381</v>
      </c>
      <c r="E209" s="33" t="s">
        <v>271</v>
      </c>
      <c r="F209" s="6">
        <v>1</v>
      </c>
      <c r="G209" s="1">
        <v>0</v>
      </c>
      <c r="H209" s="2">
        <f t="shared" si="108"/>
        <v>1</v>
      </c>
      <c r="I209" s="15" t="s">
        <v>33</v>
      </c>
      <c r="J209" s="3">
        <v>46.318799999999996</v>
      </c>
      <c r="K209" s="40">
        <f t="shared" si="106"/>
        <v>46.318799999999996</v>
      </c>
      <c r="L209" s="40">
        <v>33.541199999999996</v>
      </c>
      <c r="M209" s="40">
        <f t="shared" si="107"/>
        <v>33.541199999999996</v>
      </c>
      <c r="N209" s="3">
        <v>79.86</v>
      </c>
      <c r="O209" s="4">
        <f t="shared" si="109"/>
        <v>79.86</v>
      </c>
      <c r="P209" s="9"/>
    </row>
    <row r="210" spans="1:16" s="8" customFormat="1" ht="14.5" x14ac:dyDescent="0.35">
      <c r="A210" s="35">
        <f>IF(I210&lt;&gt;"",1+MAX($A$1:A209),"")</f>
        <v>165</v>
      </c>
      <c r="B210" s="37" t="s">
        <v>381</v>
      </c>
      <c r="C210" s="37" t="s">
        <v>381</v>
      </c>
      <c r="E210" s="33" t="s">
        <v>272</v>
      </c>
      <c r="F210" s="6">
        <v>1</v>
      </c>
      <c r="G210" s="1">
        <v>0</v>
      </c>
      <c r="H210" s="2">
        <f t="shared" si="104"/>
        <v>1</v>
      </c>
      <c r="I210" s="15" t="s">
        <v>33</v>
      </c>
      <c r="J210" s="3">
        <v>46.446399999999997</v>
      </c>
      <c r="K210" s="40">
        <f t="shared" si="106"/>
        <v>46.446399999999997</v>
      </c>
      <c r="L210" s="40">
        <v>33.633600000000001</v>
      </c>
      <c r="M210" s="40">
        <f t="shared" si="107"/>
        <v>33.633600000000001</v>
      </c>
      <c r="N210" s="3">
        <v>80.08</v>
      </c>
      <c r="O210" s="4">
        <f t="shared" si="105"/>
        <v>80.08</v>
      </c>
      <c r="P210" s="9"/>
    </row>
    <row r="211" spans="1:16" s="8" customFormat="1" ht="14.5" x14ac:dyDescent="0.35">
      <c r="A211" s="35">
        <f>IF(I211&lt;&gt;"",1+MAX($A$1:A210),"")</f>
        <v>166</v>
      </c>
      <c r="B211" s="37" t="s">
        <v>381</v>
      </c>
      <c r="C211" s="37" t="s">
        <v>381</v>
      </c>
      <c r="E211" s="33" t="s">
        <v>273</v>
      </c>
      <c r="F211" s="6">
        <v>1</v>
      </c>
      <c r="G211" s="1">
        <v>0</v>
      </c>
      <c r="H211" s="2">
        <f t="shared" si="104"/>
        <v>1</v>
      </c>
      <c r="I211" s="15" t="s">
        <v>33</v>
      </c>
      <c r="J211" s="3">
        <v>46.701600000000006</v>
      </c>
      <c r="K211" s="40">
        <f t="shared" si="106"/>
        <v>46.701600000000006</v>
      </c>
      <c r="L211" s="40">
        <v>33.818400000000004</v>
      </c>
      <c r="M211" s="40">
        <f t="shared" si="107"/>
        <v>33.818400000000004</v>
      </c>
      <c r="N211" s="3">
        <v>80.52000000000001</v>
      </c>
      <c r="O211" s="4">
        <f t="shared" si="105"/>
        <v>80.52000000000001</v>
      </c>
      <c r="P211" s="9"/>
    </row>
    <row r="212" spans="1:16" s="8" customFormat="1" ht="14.5" x14ac:dyDescent="0.35">
      <c r="A212" s="35">
        <f>IF(I212&lt;&gt;"",1+MAX($A$1:A211),"")</f>
        <v>167</v>
      </c>
      <c r="B212" s="37" t="s">
        <v>381</v>
      </c>
      <c r="C212" s="37" t="s">
        <v>381</v>
      </c>
      <c r="E212" s="33" t="s">
        <v>274</v>
      </c>
      <c r="F212" s="6">
        <v>1</v>
      </c>
      <c r="G212" s="1">
        <v>0</v>
      </c>
      <c r="H212" s="2">
        <f t="shared" si="104"/>
        <v>1</v>
      </c>
      <c r="I212" s="15" t="s">
        <v>33</v>
      </c>
      <c r="J212" s="3">
        <v>46.829199999999993</v>
      </c>
      <c r="K212" s="40">
        <f t="shared" si="106"/>
        <v>46.829199999999993</v>
      </c>
      <c r="L212" s="40">
        <v>33.910799999999995</v>
      </c>
      <c r="M212" s="40">
        <f t="shared" si="107"/>
        <v>33.910799999999995</v>
      </c>
      <c r="N212" s="3">
        <v>80.739999999999995</v>
      </c>
      <c r="O212" s="4">
        <f t="shared" si="105"/>
        <v>80.739999999999995</v>
      </c>
      <c r="P212" s="9"/>
    </row>
    <row r="213" spans="1:16" s="8" customFormat="1" ht="14.5" x14ac:dyDescent="0.35">
      <c r="A213" s="35">
        <f>IF(I213&lt;&gt;"",1+MAX($A$1:A212),"")</f>
        <v>168</v>
      </c>
      <c r="B213" s="37" t="s">
        <v>381</v>
      </c>
      <c r="C213" s="37" t="s">
        <v>381</v>
      </c>
      <c r="E213" s="33" t="s">
        <v>275</v>
      </c>
      <c r="F213" s="6">
        <v>1</v>
      </c>
      <c r="G213" s="1">
        <v>0</v>
      </c>
      <c r="H213" s="2">
        <f t="shared" si="104"/>
        <v>1</v>
      </c>
      <c r="I213" s="15" t="s">
        <v>33</v>
      </c>
      <c r="J213" s="3">
        <v>46.956800000000001</v>
      </c>
      <c r="K213" s="40">
        <f t="shared" si="106"/>
        <v>46.956800000000001</v>
      </c>
      <c r="L213" s="40">
        <v>34.0032</v>
      </c>
      <c r="M213" s="40">
        <f t="shared" si="107"/>
        <v>34.0032</v>
      </c>
      <c r="N213" s="3">
        <v>80.960000000000008</v>
      </c>
      <c r="O213" s="4">
        <f t="shared" si="105"/>
        <v>80.960000000000008</v>
      </c>
      <c r="P213" s="9"/>
    </row>
    <row r="214" spans="1:16" s="8" customFormat="1" ht="14.5" x14ac:dyDescent="0.35">
      <c r="A214" s="35">
        <f>IF(I214&lt;&gt;"",1+MAX($A$1:A213),"")</f>
        <v>169</v>
      </c>
      <c r="B214" s="37" t="s">
        <v>381</v>
      </c>
      <c r="C214" s="37" t="s">
        <v>381</v>
      </c>
      <c r="E214" s="33" t="s">
        <v>276</v>
      </c>
      <c r="F214" s="6">
        <v>1</v>
      </c>
      <c r="G214" s="1">
        <v>0</v>
      </c>
      <c r="H214" s="2">
        <f t="shared" si="104"/>
        <v>1</v>
      </c>
      <c r="I214" s="15" t="s">
        <v>33</v>
      </c>
      <c r="J214" s="3">
        <v>47.084399999999995</v>
      </c>
      <c r="K214" s="40">
        <f t="shared" si="106"/>
        <v>47.084399999999995</v>
      </c>
      <c r="L214" s="40">
        <v>34.095599999999997</v>
      </c>
      <c r="M214" s="40">
        <f t="shared" si="107"/>
        <v>34.095599999999997</v>
      </c>
      <c r="N214" s="3">
        <v>81.179999999999993</v>
      </c>
      <c r="O214" s="4">
        <f t="shared" si="105"/>
        <v>81.179999999999993</v>
      </c>
      <c r="P214" s="9"/>
    </row>
    <row r="215" spans="1:16" s="8" customFormat="1" ht="14.5" x14ac:dyDescent="0.35">
      <c r="A215" s="35">
        <f>IF(I215&lt;&gt;"",1+MAX($A$1:A214),"")</f>
        <v>170</v>
      </c>
      <c r="B215" s="37" t="s">
        <v>381</v>
      </c>
      <c r="C215" s="37" t="s">
        <v>381</v>
      </c>
      <c r="E215" s="33" t="s">
        <v>277</v>
      </c>
      <c r="F215" s="6">
        <v>1</v>
      </c>
      <c r="G215" s="1">
        <v>0</v>
      </c>
      <c r="H215" s="2">
        <f t="shared" si="104"/>
        <v>1</v>
      </c>
      <c r="I215" s="15" t="s">
        <v>33</v>
      </c>
      <c r="J215" s="3">
        <v>47.339599999999997</v>
      </c>
      <c r="K215" s="40">
        <f t="shared" si="106"/>
        <v>47.339599999999997</v>
      </c>
      <c r="L215" s="40">
        <v>34.2804</v>
      </c>
      <c r="M215" s="40">
        <f t="shared" si="107"/>
        <v>34.2804</v>
      </c>
      <c r="N215" s="3">
        <v>81.62</v>
      </c>
      <c r="O215" s="4">
        <f t="shared" si="105"/>
        <v>81.62</v>
      </c>
      <c r="P215" s="9"/>
    </row>
    <row r="216" spans="1:16" s="8" customFormat="1" ht="14.5" x14ac:dyDescent="0.35">
      <c r="A216" s="35">
        <f>IF(I216&lt;&gt;"",1+MAX($A$1:A215),"")</f>
        <v>171</v>
      </c>
      <c r="B216" s="37" t="s">
        <v>381</v>
      </c>
      <c r="C216" s="37" t="s">
        <v>381</v>
      </c>
      <c r="E216" s="33" t="s">
        <v>278</v>
      </c>
      <c r="F216" s="6">
        <v>3</v>
      </c>
      <c r="G216" s="1">
        <v>0</v>
      </c>
      <c r="H216" s="2">
        <f t="shared" si="104"/>
        <v>3</v>
      </c>
      <c r="I216" s="15" t="s">
        <v>33</v>
      </c>
      <c r="J216" s="3">
        <v>170.2184</v>
      </c>
      <c r="K216" s="40">
        <f t="shared" si="106"/>
        <v>510.65520000000004</v>
      </c>
      <c r="L216" s="40">
        <v>123.2616</v>
      </c>
      <c r="M216" s="40">
        <f t="shared" si="107"/>
        <v>369.78480000000002</v>
      </c>
      <c r="N216" s="3">
        <v>293.48</v>
      </c>
      <c r="O216" s="4">
        <f t="shared" si="105"/>
        <v>880.44</v>
      </c>
      <c r="P216" s="9"/>
    </row>
    <row r="217" spans="1:16" s="8" customFormat="1" ht="14.5" x14ac:dyDescent="0.35">
      <c r="A217" s="35">
        <f>IF(I217&lt;&gt;"",1+MAX($A$1:A216),"")</f>
        <v>172</v>
      </c>
      <c r="B217" s="37" t="s">
        <v>381</v>
      </c>
      <c r="C217" s="37" t="s">
        <v>381</v>
      </c>
      <c r="E217" s="33" t="s">
        <v>279</v>
      </c>
      <c r="F217" s="6">
        <v>2</v>
      </c>
      <c r="G217" s="1">
        <v>0</v>
      </c>
      <c r="H217" s="2">
        <f t="shared" si="104"/>
        <v>2</v>
      </c>
      <c r="I217" s="15" t="s">
        <v>33</v>
      </c>
      <c r="J217" s="3">
        <v>170.34599999999998</v>
      </c>
      <c r="K217" s="40">
        <f t="shared" si="106"/>
        <v>340.69199999999995</v>
      </c>
      <c r="L217" s="40">
        <v>123.35399999999998</v>
      </c>
      <c r="M217" s="40">
        <f t="shared" si="107"/>
        <v>246.70799999999997</v>
      </c>
      <c r="N217" s="3">
        <v>293.7</v>
      </c>
      <c r="O217" s="4">
        <f t="shared" si="105"/>
        <v>587.4</v>
      </c>
      <c r="P217" s="9"/>
    </row>
    <row r="218" spans="1:16" s="8" customFormat="1" ht="14.5" x14ac:dyDescent="0.35">
      <c r="A218" s="35">
        <f>IF(I218&lt;&gt;"",1+MAX($A$1:A217),"")</f>
        <v>173</v>
      </c>
      <c r="B218" s="37" t="s">
        <v>381</v>
      </c>
      <c r="C218" s="37" t="s">
        <v>381</v>
      </c>
      <c r="E218" s="33" t="s">
        <v>280</v>
      </c>
      <c r="F218" s="6">
        <v>2</v>
      </c>
      <c r="G218" s="1">
        <v>0</v>
      </c>
      <c r="H218" s="2">
        <f t="shared" si="104"/>
        <v>2</v>
      </c>
      <c r="I218" s="15" t="s">
        <v>33</v>
      </c>
      <c r="J218" s="3">
        <v>170.47359999999998</v>
      </c>
      <c r="K218" s="40">
        <f t="shared" si="106"/>
        <v>340.94719999999995</v>
      </c>
      <c r="L218" s="40">
        <v>123.44639999999998</v>
      </c>
      <c r="M218" s="40">
        <f t="shared" si="107"/>
        <v>246.89279999999997</v>
      </c>
      <c r="N218" s="3">
        <v>293.91999999999996</v>
      </c>
      <c r="O218" s="4">
        <f t="shared" si="105"/>
        <v>587.83999999999992</v>
      </c>
      <c r="P218" s="9"/>
    </row>
    <row r="219" spans="1:16" s="8" customFormat="1" ht="14.5" x14ac:dyDescent="0.35">
      <c r="A219" s="35">
        <f>IF(I219&lt;&gt;"",1+MAX($A$1:A218),"")</f>
        <v>174</v>
      </c>
      <c r="B219" s="37" t="s">
        <v>381</v>
      </c>
      <c r="C219" s="37" t="s">
        <v>381</v>
      </c>
      <c r="E219" s="33" t="s">
        <v>281</v>
      </c>
      <c r="F219" s="6">
        <v>1</v>
      </c>
      <c r="G219" s="1">
        <v>0</v>
      </c>
      <c r="H219" s="2">
        <f t="shared" si="104"/>
        <v>1</v>
      </c>
      <c r="I219" s="15" t="s">
        <v>33</v>
      </c>
      <c r="J219" s="3">
        <v>170.60119999999998</v>
      </c>
      <c r="K219" s="40">
        <f t="shared" si="106"/>
        <v>170.60119999999998</v>
      </c>
      <c r="L219" s="40">
        <v>123.53879999999999</v>
      </c>
      <c r="M219" s="40">
        <f t="shared" si="107"/>
        <v>123.53879999999999</v>
      </c>
      <c r="N219" s="3">
        <v>294.14</v>
      </c>
      <c r="O219" s="4">
        <f t="shared" si="105"/>
        <v>294.14</v>
      </c>
      <c r="P219" s="9"/>
    </row>
    <row r="220" spans="1:16" s="8" customFormat="1" ht="14.5" x14ac:dyDescent="0.35">
      <c r="A220" s="35">
        <f>IF(I220&lt;&gt;"",1+MAX($A$1:A219),"")</f>
        <v>175</v>
      </c>
      <c r="B220" s="37" t="s">
        <v>381</v>
      </c>
      <c r="C220" s="37" t="s">
        <v>381</v>
      </c>
      <c r="E220" s="33" t="s">
        <v>282</v>
      </c>
      <c r="F220" s="6">
        <v>2</v>
      </c>
      <c r="G220" s="1">
        <v>0</v>
      </c>
      <c r="H220" s="2">
        <f t="shared" si="104"/>
        <v>2</v>
      </c>
      <c r="I220" s="15" t="s">
        <v>33</v>
      </c>
      <c r="J220" s="3">
        <v>170.09079999999997</v>
      </c>
      <c r="K220" s="40">
        <f t="shared" si="106"/>
        <v>340.18159999999995</v>
      </c>
      <c r="L220" s="40">
        <v>123.16919999999999</v>
      </c>
      <c r="M220" s="40">
        <f t="shared" si="107"/>
        <v>246.33839999999998</v>
      </c>
      <c r="N220" s="3">
        <v>293.26</v>
      </c>
      <c r="O220" s="4">
        <f t="shared" si="105"/>
        <v>586.52</v>
      </c>
      <c r="P220" s="9"/>
    </row>
    <row r="221" spans="1:16" s="8" customFormat="1" ht="14.5" x14ac:dyDescent="0.35">
      <c r="A221" s="35">
        <f>IF(I221&lt;&gt;"",1+MAX($A$1:A220),"")</f>
        <v>176</v>
      </c>
      <c r="B221" s="37" t="s">
        <v>381</v>
      </c>
      <c r="C221" s="37" t="s">
        <v>381</v>
      </c>
      <c r="E221" s="33" t="s">
        <v>283</v>
      </c>
      <c r="F221" s="6">
        <v>1</v>
      </c>
      <c r="G221" s="1">
        <v>0</v>
      </c>
      <c r="H221" s="2">
        <f t="shared" si="104"/>
        <v>1</v>
      </c>
      <c r="I221" s="15" t="s">
        <v>33</v>
      </c>
      <c r="J221" s="3">
        <v>169.9632</v>
      </c>
      <c r="K221" s="40">
        <f t="shared" si="106"/>
        <v>169.9632</v>
      </c>
      <c r="L221" s="40">
        <v>123.07680000000001</v>
      </c>
      <c r="M221" s="40">
        <f t="shared" si="107"/>
        <v>123.07680000000001</v>
      </c>
      <c r="N221" s="3">
        <v>293.04000000000002</v>
      </c>
      <c r="O221" s="4">
        <f t="shared" si="105"/>
        <v>293.04000000000002</v>
      </c>
      <c r="P221" s="9"/>
    </row>
    <row r="222" spans="1:16" x14ac:dyDescent="0.35">
      <c r="A222" s="35" t="str">
        <f>IF(I222&lt;&gt;"",1+MAX($A$1:A221),"")</f>
        <v/>
      </c>
      <c r="B222" s="59"/>
      <c r="C222" s="60"/>
      <c r="D222" s="23"/>
      <c r="E222" s="24"/>
      <c r="F222" s="51"/>
      <c r="G222" s="8"/>
      <c r="H222" s="8"/>
      <c r="J222" s="40"/>
      <c r="K222" s="40"/>
      <c r="L222" s="40"/>
      <c r="M222" s="40"/>
      <c r="N222" s="8"/>
      <c r="O222" s="8"/>
      <c r="P222" s="25"/>
    </row>
    <row r="223" spans="1:16" x14ac:dyDescent="0.35">
      <c r="A223" s="35" t="str">
        <f>IF(I223&lt;&gt;"",1+MAX($A$1:A222),"")</f>
        <v/>
      </c>
      <c r="B223" s="59"/>
      <c r="C223" s="60"/>
      <c r="D223" s="45"/>
      <c r="E223" s="50" t="s">
        <v>47</v>
      </c>
      <c r="F223" s="51"/>
      <c r="G223" s="8"/>
      <c r="H223" s="8"/>
      <c r="J223" s="40"/>
      <c r="K223" s="40"/>
      <c r="L223" s="40"/>
      <c r="M223" s="40"/>
      <c r="N223" s="8"/>
      <c r="O223" s="8"/>
      <c r="P223" s="25"/>
    </row>
    <row r="224" spans="1:16" s="8" customFormat="1" ht="14.5" x14ac:dyDescent="0.35">
      <c r="A224" s="35">
        <f>IF(I224&lt;&gt;"",1+MAX($A$1:A223),"")</f>
        <v>177</v>
      </c>
      <c r="B224" s="37" t="s">
        <v>381</v>
      </c>
      <c r="C224" s="37" t="s">
        <v>381</v>
      </c>
      <c r="E224" s="33" t="s">
        <v>156</v>
      </c>
      <c r="F224" s="6">
        <v>3</v>
      </c>
      <c r="G224" s="1">
        <v>0</v>
      </c>
      <c r="H224" s="2">
        <f t="shared" ref="H224" si="110">F224*(1+G224)</f>
        <v>3</v>
      </c>
      <c r="I224" s="15" t="s">
        <v>33</v>
      </c>
      <c r="J224" s="3">
        <v>59.768999999999991</v>
      </c>
      <c r="K224" s="40">
        <f t="shared" ref="K224" si="111">J224*H224</f>
        <v>179.30699999999996</v>
      </c>
      <c r="L224" s="40">
        <v>43.280999999999999</v>
      </c>
      <c r="M224" s="40">
        <f t="shared" ref="M224" si="112">L224*H224</f>
        <v>129.84299999999999</v>
      </c>
      <c r="N224" s="3">
        <v>103.05</v>
      </c>
      <c r="O224" s="4">
        <f t="shared" ref="O224" si="113">N224*H224</f>
        <v>309.14999999999998</v>
      </c>
      <c r="P224" s="80"/>
    </row>
    <row r="225" spans="1:16" s="8" customFormat="1" ht="14.5" x14ac:dyDescent="0.35">
      <c r="A225" s="35">
        <f>IF(I225&lt;&gt;"",1+MAX($A$1:A224),"")</f>
        <v>178</v>
      </c>
      <c r="B225" s="37" t="s">
        <v>381</v>
      </c>
      <c r="C225" s="37" t="s">
        <v>381</v>
      </c>
      <c r="E225" s="33" t="s">
        <v>157</v>
      </c>
      <c r="F225" s="6">
        <v>1</v>
      </c>
      <c r="G225" s="1">
        <v>0</v>
      </c>
      <c r="H225" s="2">
        <f t="shared" ref="H225:H259" si="114">F225*(1+G225)</f>
        <v>1</v>
      </c>
      <c r="I225" s="15" t="s">
        <v>33</v>
      </c>
      <c r="J225" s="3">
        <v>48.545999999999992</v>
      </c>
      <c r="K225" s="40">
        <f t="shared" ref="K225:K232" si="115">J225*H225</f>
        <v>48.545999999999992</v>
      </c>
      <c r="L225" s="40">
        <v>35.153999999999996</v>
      </c>
      <c r="M225" s="40">
        <f t="shared" ref="M225:M232" si="116">L225*H225</f>
        <v>35.153999999999996</v>
      </c>
      <c r="N225" s="3">
        <v>83.699999999999989</v>
      </c>
      <c r="O225" s="4">
        <f t="shared" ref="O225:O259" si="117">N225*H225</f>
        <v>83.699999999999989</v>
      </c>
      <c r="P225" s="9"/>
    </row>
    <row r="226" spans="1:16" s="8" customFormat="1" ht="14.5" x14ac:dyDescent="0.35">
      <c r="A226" s="35">
        <f>IF(I226&lt;&gt;"",1+MAX($A$1:A225),"")</f>
        <v>179</v>
      </c>
      <c r="B226" s="37" t="s">
        <v>381</v>
      </c>
      <c r="C226" s="37" t="s">
        <v>381</v>
      </c>
      <c r="E226" s="33" t="s">
        <v>158</v>
      </c>
      <c r="F226" s="6">
        <v>1</v>
      </c>
      <c r="G226" s="1">
        <v>0</v>
      </c>
      <c r="H226" s="2">
        <f t="shared" si="114"/>
        <v>1</v>
      </c>
      <c r="I226" s="15" t="s">
        <v>33</v>
      </c>
      <c r="J226" s="3">
        <v>48.343000000000004</v>
      </c>
      <c r="K226" s="40">
        <f t="shared" si="115"/>
        <v>48.343000000000004</v>
      </c>
      <c r="L226" s="40">
        <v>35.007000000000005</v>
      </c>
      <c r="M226" s="40">
        <f t="shared" si="116"/>
        <v>35.007000000000005</v>
      </c>
      <c r="N226" s="3">
        <v>83.350000000000009</v>
      </c>
      <c r="O226" s="4">
        <f t="shared" si="117"/>
        <v>83.350000000000009</v>
      </c>
      <c r="P226" s="9"/>
    </row>
    <row r="227" spans="1:16" s="8" customFormat="1" ht="14.5" x14ac:dyDescent="0.35">
      <c r="A227" s="35">
        <f>IF(I227&lt;&gt;"",1+MAX($A$1:A226),"")</f>
        <v>180</v>
      </c>
      <c r="B227" s="37" t="s">
        <v>381</v>
      </c>
      <c r="C227" s="37" t="s">
        <v>381</v>
      </c>
      <c r="E227" s="33" t="s">
        <v>159</v>
      </c>
      <c r="F227" s="6">
        <v>1</v>
      </c>
      <c r="G227" s="1">
        <v>0</v>
      </c>
      <c r="H227" s="2">
        <f t="shared" ref="H227:H258" si="118">F227*(1+G227)</f>
        <v>1</v>
      </c>
      <c r="I227" s="15" t="s">
        <v>33</v>
      </c>
      <c r="J227" s="3">
        <v>48.168999999999997</v>
      </c>
      <c r="K227" s="40">
        <f t="shared" si="115"/>
        <v>48.168999999999997</v>
      </c>
      <c r="L227" s="40">
        <v>34.881</v>
      </c>
      <c r="M227" s="40">
        <f t="shared" si="116"/>
        <v>34.881</v>
      </c>
      <c r="N227" s="3">
        <v>83.05</v>
      </c>
      <c r="O227" s="4">
        <f t="shared" ref="O227:O258" si="119">N227*H227</f>
        <v>83.05</v>
      </c>
      <c r="P227" s="9"/>
    </row>
    <row r="228" spans="1:16" s="8" customFormat="1" ht="14.5" x14ac:dyDescent="0.35">
      <c r="A228" s="35">
        <f>IF(I228&lt;&gt;"",1+MAX($A$1:A227),"")</f>
        <v>181</v>
      </c>
      <c r="B228" s="37" t="s">
        <v>381</v>
      </c>
      <c r="C228" s="37" t="s">
        <v>381</v>
      </c>
      <c r="E228" s="33" t="s">
        <v>460</v>
      </c>
      <c r="F228" s="6">
        <v>2</v>
      </c>
      <c r="G228" s="1">
        <v>0</v>
      </c>
      <c r="H228" s="2">
        <f t="shared" si="118"/>
        <v>2</v>
      </c>
      <c r="I228" s="15" t="s">
        <v>33</v>
      </c>
      <c r="J228" s="3">
        <v>59.798000000000002</v>
      </c>
      <c r="K228" s="40">
        <f t="shared" si="115"/>
        <v>119.596</v>
      </c>
      <c r="L228" s="40">
        <v>43.302</v>
      </c>
      <c r="M228" s="40">
        <f t="shared" si="116"/>
        <v>86.603999999999999</v>
      </c>
      <c r="N228" s="3">
        <v>103.10000000000001</v>
      </c>
      <c r="O228" s="4">
        <f t="shared" si="119"/>
        <v>206.20000000000002</v>
      </c>
      <c r="P228" s="9"/>
    </row>
    <row r="229" spans="1:16" s="8" customFormat="1" ht="14.5" x14ac:dyDescent="0.35">
      <c r="A229" s="35">
        <f>IF(I229&lt;&gt;"",1+MAX($A$1:A228),"")</f>
        <v>182</v>
      </c>
      <c r="B229" s="37" t="s">
        <v>381</v>
      </c>
      <c r="C229" s="37" t="s">
        <v>381</v>
      </c>
      <c r="E229" s="33" t="s">
        <v>160</v>
      </c>
      <c r="F229" s="6">
        <v>1</v>
      </c>
      <c r="G229" s="1">
        <v>0</v>
      </c>
      <c r="H229" s="2">
        <f t="shared" si="118"/>
        <v>1</v>
      </c>
      <c r="I229" s="15" t="s">
        <v>33</v>
      </c>
      <c r="J229" s="3">
        <v>59.826999999999991</v>
      </c>
      <c r="K229" s="40">
        <f t="shared" si="115"/>
        <v>59.826999999999991</v>
      </c>
      <c r="L229" s="40">
        <v>43.322999999999993</v>
      </c>
      <c r="M229" s="40">
        <f t="shared" si="116"/>
        <v>43.322999999999993</v>
      </c>
      <c r="N229" s="3">
        <v>103.14999999999999</v>
      </c>
      <c r="O229" s="4">
        <f t="shared" si="119"/>
        <v>103.14999999999999</v>
      </c>
      <c r="P229" s="9"/>
    </row>
    <row r="230" spans="1:16" s="8" customFormat="1" ht="14.5" x14ac:dyDescent="0.35">
      <c r="A230" s="35">
        <f>IF(I230&lt;&gt;"",1+MAX($A$1:A229),"")</f>
        <v>183</v>
      </c>
      <c r="B230" s="37" t="s">
        <v>381</v>
      </c>
      <c r="C230" s="37" t="s">
        <v>381</v>
      </c>
      <c r="E230" s="33" t="s">
        <v>161</v>
      </c>
      <c r="F230" s="6">
        <v>2</v>
      </c>
      <c r="G230" s="1">
        <v>0</v>
      </c>
      <c r="H230" s="2">
        <f t="shared" si="118"/>
        <v>2</v>
      </c>
      <c r="I230" s="15" t="s">
        <v>33</v>
      </c>
      <c r="J230" s="3">
        <v>59.855999999999995</v>
      </c>
      <c r="K230" s="40">
        <f t="shared" si="115"/>
        <v>119.71199999999999</v>
      </c>
      <c r="L230" s="40">
        <v>43.344000000000001</v>
      </c>
      <c r="M230" s="40">
        <f t="shared" si="116"/>
        <v>86.688000000000002</v>
      </c>
      <c r="N230" s="3">
        <v>103.2</v>
      </c>
      <c r="O230" s="4">
        <f t="shared" si="119"/>
        <v>206.4</v>
      </c>
      <c r="P230" s="9"/>
    </row>
    <row r="231" spans="1:16" s="8" customFormat="1" ht="14.5" x14ac:dyDescent="0.35">
      <c r="A231" s="35">
        <f>IF(I231&lt;&gt;"",1+MAX($A$1:A230),"")</f>
        <v>184</v>
      </c>
      <c r="B231" s="37" t="s">
        <v>381</v>
      </c>
      <c r="C231" s="37" t="s">
        <v>381</v>
      </c>
      <c r="E231" s="33" t="s">
        <v>162</v>
      </c>
      <c r="F231" s="6">
        <v>1</v>
      </c>
      <c r="G231" s="1">
        <v>0</v>
      </c>
      <c r="H231" s="2">
        <f t="shared" si="118"/>
        <v>1</v>
      </c>
      <c r="I231" s="15" t="s">
        <v>33</v>
      </c>
      <c r="J231" s="3">
        <v>59.884999999999998</v>
      </c>
      <c r="K231" s="40">
        <f t="shared" si="115"/>
        <v>59.884999999999998</v>
      </c>
      <c r="L231" s="40">
        <v>43.364999999999995</v>
      </c>
      <c r="M231" s="40">
        <f t="shared" si="116"/>
        <v>43.364999999999995</v>
      </c>
      <c r="N231" s="3">
        <v>103.25</v>
      </c>
      <c r="O231" s="4">
        <f t="shared" si="119"/>
        <v>103.25</v>
      </c>
      <c r="P231" s="9"/>
    </row>
    <row r="232" spans="1:16" s="8" customFormat="1" ht="14.5" x14ac:dyDescent="0.35">
      <c r="A232" s="35">
        <f>IF(I232&lt;&gt;"",1+MAX($A$1:A231),"")</f>
        <v>185</v>
      </c>
      <c r="B232" s="37" t="s">
        <v>381</v>
      </c>
      <c r="C232" s="37" t="s">
        <v>381</v>
      </c>
      <c r="E232" s="33" t="s">
        <v>163</v>
      </c>
      <c r="F232" s="6">
        <v>2</v>
      </c>
      <c r="G232" s="1">
        <v>0</v>
      </c>
      <c r="H232" s="2">
        <f t="shared" si="118"/>
        <v>2</v>
      </c>
      <c r="I232" s="15" t="s">
        <v>33</v>
      </c>
      <c r="J232" s="3">
        <v>59.913999999999994</v>
      </c>
      <c r="K232" s="40">
        <f t="shared" si="115"/>
        <v>119.82799999999999</v>
      </c>
      <c r="L232" s="40">
        <v>43.385999999999996</v>
      </c>
      <c r="M232" s="40">
        <f t="shared" si="116"/>
        <v>86.771999999999991</v>
      </c>
      <c r="N232" s="3">
        <v>103.3</v>
      </c>
      <c r="O232" s="4">
        <f t="shared" si="119"/>
        <v>206.6</v>
      </c>
      <c r="P232" s="9"/>
    </row>
    <row r="233" spans="1:16" s="8" customFormat="1" ht="14.5" x14ac:dyDescent="0.35">
      <c r="A233" s="35" t="str">
        <f>IF(I233&lt;&gt;"",1+MAX($A$1:A232),"")</f>
        <v/>
      </c>
      <c r="B233" s="37"/>
      <c r="C233" s="37"/>
      <c r="E233" s="33"/>
      <c r="F233" s="6"/>
      <c r="G233" s="1"/>
      <c r="H233" s="2"/>
      <c r="I233" s="15"/>
      <c r="J233" s="3"/>
      <c r="K233" s="40"/>
      <c r="L233" s="40"/>
      <c r="M233" s="40"/>
      <c r="N233" s="3"/>
      <c r="O233" s="4"/>
      <c r="P233" s="9"/>
    </row>
    <row r="234" spans="1:16" s="8" customFormat="1" ht="14.5" x14ac:dyDescent="0.35">
      <c r="A234" s="35">
        <f>IF(I234&lt;&gt;"",1+MAX($A$1:A233),"")</f>
        <v>186</v>
      </c>
      <c r="B234" s="37" t="s">
        <v>381</v>
      </c>
      <c r="C234" s="37" t="s">
        <v>381</v>
      </c>
      <c r="E234" s="33" t="s">
        <v>164</v>
      </c>
      <c r="F234" s="6">
        <v>5</v>
      </c>
      <c r="G234" s="1">
        <v>0</v>
      </c>
      <c r="H234" s="2">
        <f t="shared" si="118"/>
        <v>5</v>
      </c>
      <c r="I234" s="15" t="s">
        <v>33</v>
      </c>
      <c r="J234" s="3">
        <v>120.89519999999999</v>
      </c>
      <c r="K234" s="40">
        <f t="shared" ref="K234" si="120">J234*H234</f>
        <v>604.47599999999989</v>
      </c>
      <c r="L234" s="40">
        <v>87.544799999999995</v>
      </c>
      <c r="M234" s="40">
        <f t="shared" ref="M234" si="121">L234*H234</f>
        <v>437.72399999999999</v>
      </c>
      <c r="N234" s="3">
        <v>208.44</v>
      </c>
      <c r="O234" s="4">
        <f t="shared" si="119"/>
        <v>1042.2</v>
      </c>
      <c r="P234" s="9"/>
    </row>
    <row r="235" spans="1:16" s="8" customFormat="1" ht="14.5" x14ac:dyDescent="0.35">
      <c r="A235" s="35">
        <f>IF(I235&lt;&gt;"",1+MAX($A$1:A234),"")</f>
        <v>187</v>
      </c>
      <c r="B235" s="37" t="s">
        <v>381</v>
      </c>
      <c r="C235" s="37" t="s">
        <v>381</v>
      </c>
      <c r="E235" s="33" t="s">
        <v>165</v>
      </c>
      <c r="F235" s="6">
        <v>5</v>
      </c>
      <c r="G235" s="1">
        <v>0</v>
      </c>
      <c r="H235" s="2">
        <f t="shared" si="118"/>
        <v>5</v>
      </c>
      <c r="I235" s="15" t="s">
        <v>33</v>
      </c>
      <c r="J235" s="3">
        <v>81.599039999999988</v>
      </c>
      <c r="K235" s="40">
        <f t="shared" ref="K235:K256" si="122">J235*H235</f>
        <v>407.99519999999995</v>
      </c>
      <c r="L235" s="40">
        <v>59.088959999999993</v>
      </c>
      <c r="M235" s="40">
        <f t="shared" ref="M235:M256" si="123">L235*H235</f>
        <v>295.44479999999999</v>
      </c>
      <c r="N235" s="3">
        <v>140.68799999999999</v>
      </c>
      <c r="O235" s="4">
        <f t="shared" si="119"/>
        <v>703.43999999999994</v>
      </c>
      <c r="P235" s="9"/>
    </row>
    <row r="236" spans="1:16" s="8" customFormat="1" ht="14.5" x14ac:dyDescent="0.35">
      <c r="A236" s="35">
        <f>IF(I236&lt;&gt;"",1+MAX($A$1:A235),"")</f>
        <v>188</v>
      </c>
      <c r="B236" s="37" t="s">
        <v>381</v>
      </c>
      <c r="C236" s="37" t="s">
        <v>381</v>
      </c>
      <c r="E236" s="33" t="s">
        <v>166</v>
      </c>
      <c r="F236" s="6">
        <v>1</v>
      </c>
      <c r="G236" s="1">
        <v>0</v>
      </c>
      <c r="H236" s="2">
        <f t="shared" si="118"/>
        <v>1</v>
      </c>
      <c r="I236" s="15" t="s">
        <v>33</v>
      </c>
      <c r="J236" s="3">
        <v>29.190239999999999</v>
      </c>
      <c r="K236" s="40">
        <f t="shared" si="122"/>
        <v>29.190239999999999</v>
      </c>
      <c r="L236" s="40">
        <v>21.13776</v>
      </c>
      <c r="M236" s="40">
        <f t="shared" si="123"/>
        <v>21.13776</v>
      </c>
      <c r="N236" s="3">
        <v>50.328000000000003</v>
      </c>
      <c r="O236" s="4">
        <f t="shared" si="119"/>
        <v>50.328000000000003</v>
      </c>
      <c r="P236" s="9"/>
    </row>
    <row r="237" spans="1:16" s="8" customFormat="1" ht="14.5" x14ac:dyDescent="0.35">
      <c r="A237" s="35">
        <f>IF(I237&lt;&gt;"",1+MAX($A$1:A236),"")</f>
        <v>189</v>
      </c>
      <c r="B237" s="37" t="s">
        <v>381</v>
      </c>
      <c r="C237" s="37" t="s">
        <v>381</v>
      </c>
      <c r="E237" s="33" t="s">
        <v>167</v>
      </c>
      <c r="F237" s="6">
        <v>1</v>
      </c>
      <c r="G237" s="1">
        <v>0</v>
      </c>
      <c r="H237" s="2">
        <f t="shared" si="118"/>
        <v>1</v>
      </c>
      <c r="I237" s="15" t="s">
        <v>33</v>
      </c>
      <c r="J237" s="3">
        <v>32.698079999999997</v>
      </c>
      <c r="K237" s="40">
        <f t="shared" si="122"/>
        <v>32.698079999999997</v>
      </c>
      <c r="L237" s="40">
        <v>23.67792</v>
      </c>
      <c r="M237" s="40">
        <f t="shared" si="123"/>
        <v>23.67792</v>
      </c>
      <c r="N237" s="3">
        <v>56.376000000000005</v>
      </c>
      <c r="O237" s="4">
        <f t="shared" si="119"/>
        <v>56.376000000000005</v>
      </c>
      <c r="P237" s="9"/>
    </row>
    <row r="238" spans="1:16" s="8" customFormat="1" ht="14.5" x14ac:dyDescent="0.35">
      <c r="A238" s="35">
        <f>IF(I238&lt;&gt;"",1+MAX($A$1:A237),"")</f>
        <v>190</v>
      </c>
      <c r="B238" s="37" t="s">
        <v>381</v>
      </c>
      <c r="C238" s="37" t="s">
        <v>381</v>
      </c>
      <c r="E238" s="33" t="s">
        <v>168</v>
      </c>
      <c r="F238" s="6">
        <v>1</v>
      </c>
      <c r="G238" s="1">
        <v>0</v>
      </c>
      <c r="H238" s="2">
        <f t="shared" si="118"/>
        <v>1</v>
      </c>
      <c r="I238" s="15" t="s">
        <v>33</v>
      </c>
      <c r="J238" s="3">
        <v>36.205919999999999</v>
      </c>
      <c r="K238" s="40">
        <f t="shared" si="122"/>
        <v>36.205919999999999</v>
      </c>
      <c r="L238" s="40">
        <v>26.21808</v>
      </c>
      <c r="M238" s="40">
        <f t="shared" si="123"/>
        <v>26.21808</v>
      </c>
      <c r="N238" s="3">
        <v>62.423999999999999</v>
      </c>
      <c r="O238" s="4">
        <f t="shared" si="119"/>
        <v>62.423999999999999</v>
      </c>
      <c r="P238" s="9"/>
    </row>
    <row r="239" spans="1:16" s="8" customFormat="1" ht="14.5" x14ac:dyDescent="0.35">
      <c r="A239" s="35">
        <f>IF(I239&lt;&gt;"",1+MAX($A$1:A238),"")</f>
        <v>191</v>
      </c>
      <c r="B239" s="37" t="s">
        <v>381</v>
      </c>
      <c r="C239" s="37" t="s">
        <v>381</v>
      </c>
      <c r="E239" s="33" t="s">
        <v>169</v>
      </c>
      <c r="F239" s="6">
        <v>1</v>
      </c>
      <c r="G239" s="1">
        <v>0</v>
      </c>
      <c r="H239" s="2">
        <f t="shared" si="118"/>
        <v>1</v>
      </c>
      <c r="I239" s="15" t="s">
        <v>33</v>
      </c>
      <c r="J239" s="3">
        <v>25.640639999999998</v>
      </c>
      <c r="K239" s="40">
        <f t="shared" si="122"/>
        <v>25.640639999999998</v>
      </c>
      <c r="L239" s="40">
        <v>18.567359999999997</v>
      </c>
      <c r="M239" s="40">
        <f t="shared" si="123"/>
        <v>18.567359999999997</v>
      </c>
      <c r="N239" s="3">
        <v>44.207999999999998</v>
      </c>
      <c r="O239" s="4">
        <f t="shared" si="119"/>
        <v>44.207999999999998</v>
      </c>
      <c r="P239" s="9"/>
    </row>
    <row r="240" spans="1:16" s="8" customFormat="1" ht="14.5" x14ac:dyDescent="0.35">
      <c r="A240" s="35">
        <f>IF(I240&lt;&gt;"",1+MAX($A$1:A239),"")</f>
        <v>192</v>
      </c>
      <c r="B240" s="37" t="s">
        <v>381</v>
      </c>
      <c r="C240" s="37" t="s">
        <v>381</v>
      </c>
      <c r="E240" s="33" t="s">
        <v>170</v>
      </c>
      <c r="F240" s="6">
        <v>1</v>
      </c>
      <c r="G240" s="1">
        <v>0</v>
      </c>
      <c r="H240" s="2">
        <f t="shared" si="118"/>
        <v>1</v>
      </c>
      <c r="I240" s="15" t="s">
        <v>33</v>
      </c>
      <c r="J240" s="3">
        <v>22.132799999999996</v>
      </c>
      <c r="K240" s="40">
        <f t="shared" si="122"/>
        <v>22.132799999999996</v>
      </c>
      <c r="L240" s="40">
        <v>16.027199999999997</v>
      </c>
      <c r="M240" s="40">
        <f t="shared" si="123"/>
        <v>16.027199999999997</v>
      </c>
      <c r="N240" s="3">
        <v>38.159999999999997</v>
      </c>
      <c r="O240" s="4">
        <f t="shared" si="119"/>
        <v>38.159999999999997</v>
      </c>
      <c r="P240" s="9"/>
    </row>
    <row r="241" spans="1:16" s="8" customFormat="1" ht="14.5" x14ac:dyDescent="0.35">
      <c r="A241" s="35">
        <f>IF(I241&lt;&gt;"",1+MAX($A$1:A240),"")</f>
        <v>193</v>
      </c>
      <c r="B241" s="37" t="s">
        <v>381</v>
      </c>
      <c r="C241" s="37" t="s">
        <v>381</v>
      </c>
      <c r="E241" s="33" t="s">
        <v>171</v>
      </c>
      <c r="F241" s="6">
        <v>1</v>
      </c>
      <c r="G241" s="1">
        <v>0</v>
      </c>
      <c r="H241" s="2">
        <f t="shared" si="118"/>
        <v>1</v>
      </c>
      <c r="I241" s="15" t="s">
        <v>33</v>
      </c>
      <c r="J241" s="3">
        <v>18.624960000000002</v>
      </c>
      <c r="K241" s="40">
        <f t="shared" si="122"/>
        <v>18.624960000000002</v>
      </c>
      <c r="L241" s="40">
        <v>13.48704</v>
      </c>
      <c r="M241" s="40">
        <f t="shared" si="123"/>
        <v>13.48704</v>
      </c>
      <c r="N241" s="3">
        <v>32.112000000000002</v>
      </c>
      <c r="O241" s="4">
        <f t="shared" si="119"/>
        <v>32.112000000000002</v>
      </c>
      <c r="P241" s="9"/>
    </row>
    <row r="242" spans="1:16" s="8" customFormat="1" ht="14.5" x14ac:dyDescent="0.35">
      <c r="A242" s="35">
        <f>IF(I242&lt;&gt;"",1+MAX($A$1:A241),"")</f>
        <v>194</v>
      </c>
      <c r="B242" s="37" t="s">
        <v>381</v>
      </c>
      <c r="C242" s="37" t="s">
        <v>381</v>
      </c>
      <c r="E242" s="33" t="s">
        <v>172</v>
      </c>
      <c r="F242" s="6">
        <v>1</v>
      </c>
      <c r="G242" s="1">
        <v>0</v>
      </c>
      <c r="H242" s="2">
        <f t="shared" si="118"/>
        <v>1</v>
      </c>
      <c r="I242" s="15" t="s">
        <v>33</v>
      </c>
      <c r="J242" s="3">
        <v>15.117119999999998</v>
      </c>
      <c r="K242" s="40">
        <f t="shared" si="122"/>
        <v>15.117119999999998</v>
      </c>
      <c r="L242" s="40">
        <v>10.94688</v>
      </c>
      <c r="M242" s="40">
        <f t="shared" si="123"/>
        <v>10.94688</v>
      </c>
      <c r="N242" s="3">
        <v>26.064</v>
      </c>
      <c r="O242" s="4">
        <f t="shared" si="119"/>
        <v>26.064</v>
      </c>
      <c r="P242" s="9"/>
    </row>
    <row r="243" spans="1:16" s="8" customFormat="1" ht="14.5" x14ac:dyDescent="0.35">
      <c r="A243" s="35">
        <f>IF(I243&lt;&gt;"",1+MAX($A$1:A242),"")</f>
        <v>195</v>
      </c>
      <c r="B243" s="37" t="s">
        <v>381</v>
      </c>
      <c r="C243" s="37" t="s">
        <v>381</v>
      </c>
      <c r="E243" s="33" t="s">
        <v>173</v>
      </c>
      <c r="F243" s="6">
        <v>1</v>
      </c>
      <c r="G243" s="1">
        <v>0</v>
      </c>
      <c r="H243" s="2">
        <f t="shared" si="118"/>
        <v>1</v>
      </c>
      <c r="I243" s="15" t="s">
        <v>33</v>
      </c>
      <c r="J243" s="3">
        <v>11.567519999999998</v>
      </c>
      <c r="K243" s="40">
        <f t="shared" si="122"/>
        <v>11.567519999999998</v>
      </c>
      <c r="L243" s="40">
        <v>8.376479999999999</v>
      </c>
      <c r="M243" s="40">
        <f t="shared" si="123"/>
        <v>8.376479999999999</v>
      </c>
      <c r="N243" s="3">
        <v>19.943999999999999</v>
      </c>
      <c r="O243" s="4">
        <f t="shared" si="119"/>
        <v>19.943999999999999</v>
      </c>
      <c r="P243" s="9"/>
    </row>
    <row r="244" spans="1:16" s="8" customFormat="1" ht="14.5" x14ac:dyDescent="0.35">
      <c r="A244" s="35">
        <f>IF(I244&lt;&gt;"",1+MAX($A$1:A243),"")</f>
        <v>196</v>
      </c>
      <c r="B244" s="37" t="s">
        <v>381</v>
      </c>
      <c r="C244" s="37" t="s">
        <v>381</v>
      </c>
      <c r="E244" s="33" t="s">
        <v>174</v>
      </c>
      <c r="F244" s="6">
        <v>1</v>
      </c>
      <c r="G244" s="1">
        <v>0</v>
      </c>
      <c r="H244" s="2">
        <f t="shared" si="118"/>
        <v>1</v>
      </c>
      <c r="I244" s="15" t="s">
        <v>33</v>
      </c>
      <c r="J244" s="3">
        <v>95.588640000000012</v>
      </c>
      <c r="K244" s="40">
        <f t="shared" si="122"/>
        <v>95.588640000000012</v>
      </c>
      <c r="L244" s="40">
        <v>69.219360000000009</v>
      </c>
      <c r="M244" s="40">
        <f t="shared" si="123"/>
        <v>69.219360000000009</v>
      </c>
      <c r="N244" s="3">
        <v>164.80800000000002</v>
      </c>
      <c r="O244" s="4">
        <f t="shared" si="119"/>
        <v>164.80800000000002</v>
      </c>
      <c r="P244" s="9"/>
    </row>
    <row r="245" spans="1:16" s="8" customFormat="1" ht="14.5" x14ac:dyDescent="0.35">
      <c r="A245" s="35">
        <f>IF(I245&lt;&gt;"",1+MAX($A$1:A244),"")</f>
        <v>197</v>
      </c>
      <c r="B245" s="37" t="s">
        <v>381</v>
      </c>
      <c r="C245" s="37" t="s">
        <v>381</v>
      </c>
      <c r="E245" s="33" t="s">
        <v>175</v>
      </c>
      <c r="F245" s="6">
        <v>1</v>
      </c>
      <c r="G245" s="1">
        <v>0</v>
      </c>
      <c r="H245" s="2">
        <f t="shared" si="118"/>
        <v>1</v>
      </c>
      <c r="I245" s="15" t="s">
        <v>33</v>
      </c>
      <c r="J245" s="3">
        <v>95.421599999999998</v>
      </c>
      <c r="K245" s="40">
        <f t="shared" si="122"/>
        <v>95.421599999999998</v>
      </c>
      <c r="L245" s="40">
        <v>69.098399999999998</v>
      </c>
      <c r="M245" s="40">
        <f t="shared" si="123"/>
        <v>69.098399999999998</v>
      </c>
      <c r="N245" s="3">
        <v>164.52</v>
      </c>
      <c r="O245" s="4">
        <f t="shared" si="119"/>
        <v>164.52</v>
      </c>
      <c r="P245" s="9"/>
    </row>
    <row r="246" spans="1:16" s="8" customFormat="1" ht="14.5" x14ac:dyDescent="0.35">
      <c r="A246" s="35">
        <f>IF(I246&lt;&gt;"",1+MAX($A$1:A245),"")</f>
        <v>198</v>
      </c>
      <c r="B246" s="37" t="s">
        <v>381</v>
      </c>
      <c r="C246" s="37" t="s">
        <v>381</v>
      </c>
      <c r="E246" s="33" t="s">
        <v>176</v>
      </c>
      <c r="F246" s="6">
        <v>1</v>
      </c>
      <c r="G246" s="1">
        <v>0</v>
      </c>
      <c r="H246" s="2">
        <f t="shared" si="118"/>
        <v>1</v>
      </c>
      <c r="I246" s="15" t="s">
        <v>33</v>
      </c>
      <c r="J246" s="3">
        <v>95.254559999999998</v>
      </c>
      <c r="K246" s="40">
        <f t="shared" si="122"/>
        <v>95.254559999999998</v>
      </c>
      <c r="L246" s="40">
        <v>68.977440000000001</v>
      </c>
      <c r="M246" s="40">
        <f t="shared" si="123"/>
        <v>68.977440000000001</v>
      </c>
      <c r="N246" s="3">
        <v>164.232</v>
      </c>
      <c r="O246" s="4">
        <f t="shared" si="119"/>
        <v>164.232</v>
      </c>
      <c r="P246" s="9"/>
    </row>
    <row r="247" spans="1:16" s="8" customFormat="1" ht="14.5" x14ac:dyDescent="0.35">
      <c r="A247" s="35">
        <f>IF(I247&lt;&gt;"",1+MAX($A$1:A246),"")</f>
        <v>199</v>
      </c>
      <c r="B247" s="37" t="s">
        <v>381</v>
      </c>
      <c r="C247" s="37" t="s">
        <v>381</v>
      </c>
      <c r="E247" s="33" t="s">
        <v>177</v>
      </c>
      <c r="F247" s="6">
        <v>1</v>
      </c>
      <c r="G247" s="1">
        <v>0</v>
      </c>
      <c r="H247" s="2">
        <f t="shared" si="118"/>
        <v>1</v>
      </c>
      <c r="I247" s="15" t="s">
        <v>33</v>
      </c>
      <c r="J247" s="3">
        <v>95.129280000000008</v>
      </c>
      <c r="K247" s="40">
        <f t="shared" si="122"/>
        <v>95.129280000000008</v>
      </c>
      <c r="L247" s="40">
        <v>68.886720000000011</v>
      </c>
      <c r="M247" s="40">
        <f t="shared" si="123"/>
        <v>68.886720000000011</v>
      </c>
      <c r="N247" s="3">
        <v>164.01600000000002</v>
      </c>
      <c r="O247" s="4">
        <f t="shared" si="119"/>
        <v>164.01600000000002</v>
      </c>
      <c r="P247" s="9"/>
    </row>
    <row r="248" spans="1:16" s="8" customFormat="1" ht="14.5" x14ac:dyDescent="0.35">
      <c r="A248" s="35">
        <f>IF(I248&lt;&gt;"",1+MAX($A$1:A247),"")</f>
        <v>200</v>
      </c>
      <c r="B248" s="37" t="s">
        <v>381</v>
      </c>
      <c r="C248" s="37" t="s">
        <v>381</v>
      </c>
      <c r="E248" s="33" t="s">
        <v>178</v>
      </c>
      <c r="F248" s="6">
        <v>1</v>
      </c>
      <c r="G248" s="1">
        <v>0</v>
      </c>
      <c r="H248" s="2">
        <f t="shared" si="118"/>
        <v>1</v>
      </c>
      <c r="I248" s="15" t="s">
        <v>33</v>
      </c>
      <c r="J248" s="3">
        <v>94.96223999999998</v>
      </c>
      <c r="K248" s="40">
        <f t="shared" si="122"/>
        <v>94.96223999999998</v>
      </c>
      <c r="L248" s="40">
        <v>68.765759999999986</v>
      </c>
      <c r="M248" s="40">
        <f t="shared" si="123"/>
        <v>68.765759999999986</v>
      </c>
      <c r="N248" s="3">
        <v>163.72799999999998</v>
      </c>
      <c r="O248" s="4">
        <f t="shared" si="119"/>
        <v>163.72799999999998</v>
      </c>
      <c r="P248" s="9"/>
    </row>
    <row r="249" spans="1:16" s="8" customFormat="1" ht="14.5" x14ac:dyDescent="0.35">
      <c r="A249" s="35">
        <f>IF(I249&lt;&gt;"",1+MAX($A$1:A248),"")</f>
        <v>201</v>
      </c>
      <c r="B249" s="37" t="s">
        <v>381</v>
      </c>
      <c r="C249" s="37" t="s">
        <v>381</v>
      </c>
      <c r="E249" s="33" t="s">
        <v>179</v>
      </c>
      <c r="F249" s="6">
        <v>1</v>
      </c>
      <c r="G249" s="1">
        <v>0</v>
      </c>
      <c r="H249" s="2">
        <f t="shared" si="118"/>
        <v>1</v>
      </c>
      <c r="I249" s="15" t="s">
        <v>33</v>
      </c>
      <c r="J249" s="3">
        <v>94.795199999999994</v>
      </c>
      <c r="K249" s="40">
        <f t="shared" si="122"/>
        <v>94.795199999999994</v>
      </c>
      <c r="L249" s="40">
        <v>68.644800000000004</v>
      </c>
      <c r="M249" s="40">
        <f t="shared" si="123"/>
        <v>68.644800000000004</v>
      </c>
      <c r="N249" s="3">
        <v>163.44</v>
      </c>
      <c r="O249" s="4">
        <f t="shared" si="119"/>
        <v>163.44</v>
      </c>
      <c r="P249" s="9"/>
    </row>
    <row r="250" spans="1:16" s="8" customFormat="1" ht="14.5" x14ac:dyDescent="0.35">
      <c r="A250" s="35">
        <f>IF(I250&lt;&gt;"",1+MAX($A$1:A249),"")</f>
        <v>202</v>
      </c>
      <c r="B250" s="37" t="s">
        <v>381</v>
      </c>
      <c r="C250" s="37" t="s">
        <v>381</v>
      </c>
      <c r="E250" s="33" t="s">
        <v>180</v>
      </c>
      <c r="F250" s="6">
        <v>1</v>
      </c>
      <c r="G250" s="1">
        <v>0</v>
      </c>
      <c r="H250" s="2">
        <f t="shared" si="118"/>
        <v>1</v>
      </c>
      <c r="I250" s="15" t="s">
        <v>33</v>
      </c>
      <c r="J250" s="3">
        <v>95.755679999999998</v>
      </c>
      <c r="K250" s="40">
        <f t="shared" si="122"/>
        <v>95.755679999999998</v>
      </c>
      <c r="L250" s="40">
        <v>69.340320000000006</v>
      </c>
      <c r="M250" s="40">
        <f t="shared" si="123"/>
        <v>69.340320000000006</v>
      </c>
      <c r="N250" s="3">
        <v>165.096</v>
      </c>
      <c r="O250" s="4">
        <f t="shared" si="119"/>
        <v>165.096</v>
      </c>
      <c r="P250" s="9"/>
    </row>
    <row r="251" spans="1:16" s="8" customFormat="1" ht="14.5" x14ac:dyDescent="0.35">
      <c r="A251" s="35">
        <f>IF(I251&lt;&gt;"",1+MAX($A$1:A250),"")</f>
        <v>203</v>
      </c>
      <c r="B251" s="37" t="s">
        <v>381</v>
      </c>
      <c r="C251" s="37" t="s">
        <v>381</v>
      </c>
      <c r="E251" s="33" t="s">
        <v>181</v>
      </c>
      <c r="F251" s="6">
        <v>1</v>
      </c>
      <c r="G251" s="1">
        <v>0</v>
      </c>
      <c r="H251" s="2">
        <f t="shared" si="118"/>
        <v>1</v>
      </c>
      <c r="I251" s="15" t="s">
        <v>33</v>
      </c>
      <c r="J251" s="3">
        <v>95.922719999999984</v>
      </c>
      <c r="K251" s="40">
        <f t="shared" si="122"/>
        <v>95.922719999999984</v>
      </c>
      <c r="L251" s="40">
        <v>69.461279999999988</v>
      </c>
      <c r="M251" s="40">
        <f t="shared" si="123"/>
        <v>69.461279999999988</v>
      </c>
      <c r="N251" s="3">
        <v>165.38399999999999</v>
      </c>
      <c r="O251" s="4">
        <f t="shared" si="119"/>
        <v>165.38399999999999</v>
      </c>
      <c r="P251" s="9"/>
    </row>
    <row r="252" spans="1:16" s="8" customFormat="1" ht="14.5" x14ac:dyDescent="0.35">
      <c r="A252" s="35">
        <f>IF(I252&lt;&gt;"",1+MAX($A$1:A251),"")</f>
        <v>204</v>
      </c>
      <c r="B252" s="37" t="s">
        <v>381</v>
      </c>
      <c r="C252" s="37" t="s">
        <v>381</v>
      </c>
      <c r="E252" s="33" t="s">
        <v>182</v>
      </c>
      <c r="F252" s="6">
        <v>1</v>
      </c>
      <c r="G252" s="1">
        <v>0</v>
      </c>
      <c r="H252" s="2">
        <f t="shared" si="118"/>
        <v>1</v>
      </c>
      <c r="I252" s="15" t="s">
        <v>33</v>
      </c>
      <c r="J252" s="3">
        <v>96.089760000000012</v>
      </c>
      <c r="K252" s="40">
        <f t="shared" si="122"/>
        <v>96.089760000000012</v>
      </c>
      <c r="L252" s="40">
        <v>69.582240000000013</v>
      </c>
      <c r="M252" s="40">
        <f t="shared" si="123"/>
        <v>69.582240000000013</v>
      </c>
      <c r="N252" s="3">
        <v>165.67200000000003</v>
      </c>
      <c r="O252" s="4">
        <f t="shared" si="119"/>
        <v>165.67200000000003</v>
      </c>
      <c r="P252" s="9"/>
    </row>
    <row r="253" spans="1:16" s="8" customFormat="1" ht="14.5" x14ac:dyDescent="0.35">
      <c r="A253" s="35">
        <f>IF(I253&lt;&gt;"",1+MAX($A$1:A252),"")</f>
        <v>205</v>
      </c>
      <c r="B253" s="37" t="s">
        <v>381</v>
      </c>
      <c r="C253" s="37" t="s">
        <v>381</v>
      </c>
      <c r="E253" s="33" t="s">
        <v>183</v>
      </c>
      <c r="F253" s="6">
        <v>2</v>
      </c>
      <c r="G253" s="1">
        <v>0</v>
      </c>
      <c r="H253" s="2">
        <f t="shared" si="118"/>
        <v>2</v>
      </c>
      <c r="I253" s="15" t="s">
        <v>33</v>
      </c>
      <c r="J253" s="3">
        <v>108.82656</v>
      </c>
      <c r="K253" s="40">
        <f t="shared" si="122"/>
        <v>217.65312</v>
      </c>
      <c r="L253" s="40">
        <v>78.805440000000004</v>
      </c>
      <c r="M253" s="40">
        <f t="shared" si="123"/>
        <v>157.61088000000001</v>
      </c>
      <c r="N253" s="3">
        <v>187.63200000000001</v>
      </c>
      <c r="O253" s="4">
        <f t="shared" si="119"/>
        <v>375.26400000000001</v>
      </c>
      <c r="P253" s="9"/>
    </row>
    <row r="254" spans="1:16" s="8" customFormat="1" ht="14.5" x14ac:dyDescent="0.35">
      <c r="A254" s="35">
        <f>IF(I254&lt;&gt;"",1+MAX($A$1:A253),"")</f>
        <v>206</v>
      </c>
      <c r="B254" s="37" t="s">
        <v>381</v>
      </c>
      <c r="C254" s="37" t="s">
        <v>381</v>
      </c>
      <c r="E254" s="33" t="s">
        <v>184</v>
      </c>
      <c r="F254" s="6">
        <v>1</v>
      </c>
      <c r="G254" s="1">
        <v>0</v>
      </c>
      <c r="H254" s="2">
        <f t="shared" si="118"/>
        <v>1</v>
      </c>
      <c r="I254" s="15" t="s">
        <v>33</v>
      </c>
      <c r="J254" s="3">
        <v>84.898079999999993</v>
      </c>
      <c r="K254" s="40">
        <f t="shared" si="122"/>
        <v>84.898079999999993</v>
      </c>
      <c r="L254" s="40">
        <v>61.477919999999997</v>
      </c>
      <c r="M254" s="40">
        <f t="shared" si="123"/>
        <v>61.477919999999997</v>
      </c>
      <c r="N254" s="3">
        <v>146.376</v>
      </c>
      <c r="O254" s="4">
        <f t="shared" si="119"/>
        <v>146.376</v>
      </c>
      <c r="P254" s="9"/>
    </row>
    <row r="255" spans="1:16" s="8" customFormat="1" ht="14.5" x14ac:dyDescent="0.35">
      <c r="A255" s="35">
        <f>IF(I255&lt;&gt;"",1+MAX($A$1:A254),"")</f>
        <v>207</v>
      </c>
      <c r="B255" s="37" t="s">
        <v>381</v>
      </c>
      <c r="C255" s="37" t="s">
        <v>381</v>
      </c>
      <c r="E255" s="33" t="s">
        <v>185</v>
      </c>
      <c r="F255" s="6">
        <v>1</v>
      </c>
      <c r="G255" s="1">
        <v>0</v>
      </c>
      <c r="H255" s="2">
        <f t="shared" si="118"/>
        <v>1</v>
      </c>
      <c r="I255" s="15" t="s">
        <v>33</v>
      </c>
      <c r="J255" s="3">
        <v>52.074719999999999</v>
      </c>
      <c r="K255" s="40">
        <f t="shared" si="122"/>
        <v>52.074719999999999</v>
      </c>
      <c r="L255" s="40">
        <v>37.70928</v>
      </c>
      <c r="M255" s="40">
        <f t="shared" si="123"/>
        <v>37.70928</v>
      </c>
      <c r="N255" s="3">
        <v>89.784000000000006</v>
      </c>
      <c r="O255" s="4">
        <f t="shared" si="119"/>
        <v>89.784000000000006</v>
      </c>
      <c r="P255" s="9"/>
    </row>
    <row r="256" spans="1:16" s="8" customFormat="1" ht="14.5" x14ac:dyDescent="0.35">
      <c r="A256" s="35">
        <f>IF(I256&lt;&gt;"",1+MAX($A$1:A255),"")</f>
        <v>208</v>
      </c>
      <c r="B256" s="37" t="s">
        <v>381</v>
      </c>
      <c r="C256" s="37" t="s">
        <v>381</v>
      </c>
      <c r="E256" s="33" t="s">
        <v>186</v>
      </c>
      <c r="F256" s="6">
        <v>1</v>
      </c>
      <c r="G256" s="1">
        <v>0</v>
      </c>
      <c r="H256" s="2">
        <f t="shared" si="118"/>
        <v>1</v>
      </c>
      <c r="I256" s="15" t="s">
        <v>33</v>
      </c>
      <c r="J256" s="3">
        <v>19.251359999999998</v>
      </c>
      <c r="K256" s="40">
        <f t="shared" si="122"/>
        <v>19.251359999999998</v>
      </c>
      <c r="L256" s="40">
        <v>13.94064</v>
      </c>
      <c r="M256" s="40">
        <f t="shared" si="123"/>
        <v>13.94064</v>
      </c>
      <c r="N256" s="3">
        <v>33.192</v>
      </c>
      <c r="O256" s="4">
        <f t="shared" si="119"/>
        <v>33.192</v>
      </c>
      <c r="P256" s="9"/>
    </row>
    <row r="257" spans="1:16" s="8" customFormat="1" ht="14.5" x14ac:dyDescent="0.35">
      <c r="A257" s="35" t="str">
        <f>IF(I257&lt;&gt;"",1+MAX($A$1:A256),"")</f>
        <v/>
      </c>
      <c r="B257" s="37"/>
      <c r="C257" s="37"/>
      <c r="E257" s="33"/>
      <c r="F257" s="6"/>
      <c r="G257" s="1"/>
      <c r="H257" s="2"/>
      <c r="I257" s="15"/>
      <c r="J257" s="3"/>
      <c r="K257" s="40"/>
      <c r="L257" s="40"/>
      <c r="M257" s="40"/>
      <c r="N257" s="3"/>
      <c r="O257" s="4"/>
      <c r="P257" s="9"/>
    </row>
    <row r="258" spans="1:16" s="8" customFormat="1" ht="14.5" x14ac:dyDescent="0.35">
      <c r="A258" s="35">
        <f>IF(I258&lt;&gt;"",1+MAX($A$1:A257),"")</f>
        <v>209</v>
      </c>
      <c r="B258" s="37" t="s">
        <v>381</v>
      </c>
      <c r="C258" s="37" t="s">
        <v>381</v>
      </c>
      <c r="E258" s="33" t="s">
        <v>187</v>
      </c>
      <c r="F258" s="6">
        <v>3</v>
      </c>
      <c r="G258" s="1">
        <v>0</v>
      </c>
      <c r="H258" s="2">
        <f t="shared" si="118"/>
        <v>3</v>
      </c>
      <c r="I258" s="15" t="s">
        <v>33</v>
      </c>
      <c r="J258" s="3">
        <v>11.193999999999999</v>
      </c>
      <c r="K258" s="40">
        <f t="shared" ref="K258:K319" si="124">J258*H258</f>
        <v>33.581999999999994</v>
      </c>
      <c r="L258" s="40">
        <v>8.1059999999999999</v>
      </c>
      <c r="M258" s="40">
        <f t="shared" ref="M258:M319" si="125">L258*H258</f>
        <v>24.317999999999998</v>
      </c>
      <c r="N258" s="3">
        <v>19.3</v>
      </c>
      <c r="O258" s="4">
        <f t="shared" si="119"/>
        <v>57.900000000000006</v>
      </c>
      <c r="P258" s="9"/>
    </row>
    <row r="259" spans="1:16" s="8" customFormat="1" ht="14.5" x14ac:dyDescent="0.35">
      <c r="A259" s="35">
        <f>IF(I259&lt;&gt;"",1+MAX($A$1:A258),"")</f>
        <v>210</v>
      </c>
      <c r="B259" s="37" t="s">
        <v>381</v>
      </c>
      <c r="C259" s="37" t="s">
        <v>381</v>
      </c>
      <c r="E259" s="33" t="s">
        <v>188</v>
      </c>
      <c r="F259" s="6">
        <v>1</v>
      </c>
      <c r="G259" s="1">
        <v>0</v>
      </c>
      <c r="H259" s="2">
        <f t="shared" si="114"/>
        <v>1</v>
      </c>
      <c r="I259" s="15" t="s">
        <v>33</v>
      </c>
      <c r="J259" s="3">
        <v>5.9449999999999994</v>
      </c>
      <c r="K259" s="40">
        <f t="shared" si="124"/>
        <v>5.9449999999999994</v>
      </c>
      <c r="L259" s="40">
        <v>4.3049999999999997</v>
      </c>
      <c r="M259" s="40">
        <f t="shared" si="125"/>
        <v>4.3049999999999997</v>
      </c>
      <c r="N259" s="3">
        <v>10.25</v>
      </c>
      <c r="O259" s="4">
        <f t="shared" si="117"/>
        <v>10.25</v>
      </c>
      <c r="P259" s="9"/>
    </row>
    <row r="260" spans="1:16" s="8" customFormat="1" ht="14.5" x14ac:dyDescent="0.35">
      <c r="A260" s="35">
        <f>IF(I260&lt;&gt;"",1+MAX($A$1:A259),"")</f>
        <v>211</v>
      </c>
      <c r="B260" s="37" t="s">
        <v>381</v>
      </c>
      <c r="C260" s="37" t="s">
        <v>381</v>
      </c>
      <c r="E260" s="33" t="s">
        <v>189</v>
      </c>
      <c r="F260" s="6">
        <v>2</v>
      </c>
      <c r="G260" s="1">
        <v>0</v>
      </c>
      <c r="H260" s="2">
        <f t="shared" ref="H260:H319" si="126">F260*(1+G260)</f>
        <v>2</v>
      </c>
      <c r="I260" s="15" t="s">
        <v>33</v>
      </c>
      <c r="J260" s="3">
        <v>5.9159999999999995</v>
      </c>
      <c r="K260" s="40">
        <f t="shared" si="124"/>
        <v>11.831999999999999</v>
      </c>
      <c r="L260" s="40">
        <v>4.2839999999999998</v>
      </c>
      <c r="M260" s="40">
        <f t="shared" si="125"/>
        <v>8.5679999999999996</v>
      </c>
      <c r="N260" s="3">
        <v>10.199999999999999</v>
      </c>
      <c r="O260" s="4">
        <f t="shared" ref="O260:O319" si="127">N260*H260</f>
        <v>20.399999999999999</v>
      </c>
      <c r="P260" s="9"/>
    </row>
    <row r="261" spans="1:16" s="8" customFormat="1" ht="14.5" x14ac:dyDescent="0.35">
      <c r="A261" s="35">
        <f>IF(I261&lt;&gt;"",1+MAX($A$1:A260),"")</f>
        <v>212</v>
      </c>
      <c r="B261" s="37" t="s">
        <v>381</v>
      </c>
      <c r="C261" s="37" t="s">
        <v>381</v>
      </c>
      <c r="E261" s="33" t="s">
        <v>190</v>
      </c>
      <c r="F261" s="6">
        <v>2</v>
      </c>
      <c r="G261" s="1">
        <v>0</v>
      </c>
      <c r="H261" s="2">
        <f t="shared" si="126"/>
        <v>2</v>
      </c>
      <c r="I261" s="15" t="s">
        <v>33</v>
      </c>
      <c r="J261" s="3">
        <v>26.331999999999997</v>
      </c>
      <c r="K261" s="40">
        <f t="shared" si="124"/>
        <v>52.663999999999994</v>
      </c>
      <c r="L261" s="40">
        <v>19.067999999999998</v>
      </c>
      <c r="M261" s="40">
        <f t="shared" si="125"/>
        <v>38.135999999999996</v>
      </c>
      <c r="N261" s="3">
        <v>45.4</v>
      </c>
      <c r="O261" s="4">
        <f t="shared" si="127"/>
        <v>90.8</v>
      </c>
      <c r="P261" s="9"/>
    </row>
    <row r="262" spans="1:16" s="8" customFormat="1" ht="14.5" x14ac:dyDescent="0.35">
      <c r="A262" s="35">
        <f>IF(I262&lt;&gt;"",1+MAX($A$1:A261),"")</f>
        <v>213</v>
      </c>
      <c r="B262" s="37" t="s">
        <v>381</v>
      </c>
      <c r="C262" s="37" t="s">
        <v>381</v>
      </c>
      <c r="E262" s="33" t="s">
        <v>191</v>
      </c>
      <c r="F262" s="6">
        <v>1</v>
      </c>
      <c r="G262" s="1">
        <v>0</v>
      </c>
      <c r="H262" s="2">
        <f t="shared" si="126"/>
        <v>1</v>
      </c>
      <c r="I262" s="15" t="s">
        <v>33</v>
      </c>
      <c r="J262" s="3">
        <v>26.361000000000001</v>
      </c>
      <c r="K262" s="40">
        <f t="shared" si="124"/>
        <v>26.361000000000001</v>
      </c>
      <c r="L262" s="40">
        <v>19.089000000000002</v>
      </c>
      <c r="M262" s="40">
        <f t="shared" si="125"/>
        <v>19.089000000000002</v>
      </c>
      <c r="N262" s="3">
        <v>45.45</v>
      </c>
      <c r="O262" s="4">
        <f t="shared" si="127"/>
        <v>45.45</v>
      </c>
      <c r="P262" s="9"/>
    </row>
    <row r="263" spans="1:16" s="8" customFormat="1" ht="14.5" x14ac:dyDescent="0.35">
      <c r="A263" s="35">
        <f>IF(I263&lt;&gt;"",1+MAX($A$1:A262),"")</f>
        <v>214</v>
      </c>
      <c r="B263" s="37" t="s">
        <v>381</v>
      </c>
      <c r="C263" s="37" t="s">
        <v>381</v>
      </c>
      <c r="E263" s="33" t="s">
        <v>192</v>
      </c>
      <c r="F263" s="6">
        <v>1</v>
      </c>
      <c r="G263" s="1">
        <v>0</v>
      </c>
      <c r="H263" s="2">
        <f t="shared" si="126"/>
        <v>1</v>
      </c>
      <c r="I263" s="15" t="s">
        <v>33</v>
      </c>
      <c r="J263" s="3">
        <v>26.389999999999997</v>
      </c>
      <c r="K263" s="40">
        <f t="shared" si="124"/>
        <v>26.389999999999997</v>
      </c>
      <c r="L263" s="40">
        <v>19.11</v>
      </c>
      <c r="M263" s="40">
        <f t="shared" si="125"/>
        <v>19.11</v>
      </c>
      <c r="N263" s="3">
        <v>45.5</v>
      </c>
      <c r="O263" s="4">
        <f t="shared" si="127"/>
        <v>45.5</v>
      </c>
      <c r="P263" s="9"/>
    </row>
    <row r="264" spans="1:16" s="8" customFormat="1" ht="14.5" x14ac:dyDescent="0.35">
      <c r="A264" s="35">
        <f>IF(I264&lt;&gt;"",1+MAX($A$1:A263),"")</f>
        <v>215</v>
      </c>
      <c r="B264" s="37" t="s">
        <v>381</v>
      </c>
      <c r="C264" s="37" t="s">
        <v>381</v>
      </c>
      <c r="E264" s="33" t="s">
        <v>193</v>
      </c>
      <c r="F264" s="6">
        <v>1</v>
      </c>
      <c r="G264" s="1">
        <v>0</v>
      </c>
      <c r="H264" s="2">
        <f t="shared" si="126"/>
        <v>1</v>
      </c>
      <c r="I264" s="15" t="s">
        <v>33</v>
      </c>
      <c r="J264" s="3">
        <v>19.864999999999998</v>
      </c>
      <c r="K264" s="40">
        <f t="shared" si="124"/>
        <v>19.864999999999998</v>
      </c>
      <c r="L264" s="40">
        <v>14.385</v>
      </c>
      <c r="M264" s="40">
        <f t="shared" si="125"/>
        <v>14.385</v>
      </c>
      <c r="N264" s="3">
        <v>34.25</v>
      </c>
      <c r="O264" s="4">
        <f t="shared" si="127"/>
        <v>34.25</v>
      </c>
      <c r="P264" s="9"/>
    </row>
    <row r="265" spans="1:16" s="8" customFormat="1" ht="14.5" x14ac:dyDescent="0.35">
      <c r="A265" s="35">
        <f>IF(I265&lt;&gt;"",1+MAX($A$1:A264),"")</f>
        <v>216</v>
      </c>
      <c r="B265" s="37" t="s">
        <v>381</v>
      </c>
      <c r="C265" s="37" t="s">
        <v>381</v>
      </c>
      <c r="E265" s="33" t="s">
        <v>194</v>
      </c>
      <c r="F265" s="6">
        <v>1</v>
      </c>
      <c r="G265" s="1">
        <v>0</v>
      </c>
      <c r="H265" s="2">
        <f t="shared" si="126"/>
        <v>1</v>
      </c>
      <c r="I265" s="15" t="s">
        <v>33</v>
      </c>
      <c r="J265" s="3">
        <v>20.59</v>
      </c>
      <c r="K265" s="40">
        <f t="shared" si="124"/>
        <v>20.59</v>
      </c>
      <c r="L265" s="40">
        <v>14.91</v>
      </c>
      <c r="M265" s="40">
        <f t="shared" si="125"/>
        <v>14.91</v>
      </c>
      <c r="N265" s="3">
        <v>35.5</v>
      </c>
      <c r="O265" s="4">
        <f t="shared" si="127"/>
        <v>35.5</v>
      </c>
      <c r="P265" s="9"/>
    </row>
    <row r="266" spans="1:16" s="8" customFormat="1" ht="14.5" x14ac:dyDescent="0.35">
      <c r="A266" s="35">
        <f>IF(I266&lt;&gt;"",1+MAX($A$1:A265),"")</f>
        <v>217</v>
      </c>
      <c r="B266" s="37" t="s">
        <v>381</v>
      </c>
      <c r="C266" s="37" t="s">
        <v>381</v>
      </c>
      <c r="E266" s="33" t="s">
        <v>195</v>
      </c>
      <c r="F266" s="6">
        <v>1</v>
      </c>
      <c r="G266" s="1">
        <v>0</v>
      </c>
      <c r="H266" s="2">
        <f t="shared" si="126"/>
        <v>1</v>
      </c>
      <c r="I266" s="15" t="s">
        <v>33</v>
      </c>
      <c r="J266" s="3">
        <v>21.344000000000001</v>
      </c>
      <c r="K266" s="40">
        <f t="shared" si="124"/>
        <v>21.344000000000001</v>
      </c>
      <c r="L266" s="40">
        <v>15.456000000000001</v>
      </c>
      <c r="M266" s="40">
        <f t="shared" si="125"/>
        <v>15.456000000000001</v>
      </c>
      <c r="N266" s="3">
        <v>36.800000000000004</v>
      </c>
      <c r="O266" s="4">
        <f t="shared" si="127"/>
        <v>36.800000000000004</v>
      </c>
      <c r="P266" s="9"/>
    </row>
    <row r="267" spans="1:16" s="8" customFormat="1" ht="14.5" x14ac:dyDescent="0.35">
      <c r="A267" s="35">
        <f>IF(I267&lt;&gt;"",1+MAX($A$1:A266),"")</f>
        <v>218</v>
      </c>
      <c r="B267" s="37" t="s">
        <v>381</v>
      </c>
      <c r="C267" s="37" t="s">
        <v>381</v>
      </c>
      <c r="E267" s="33" t="s">
        <v>196</v>
      </c>
      <c r="F267" s="6">
        <v>1</v>
      </c>
      <c r="G267" s="1">
        <v>0</v>
      </c>
      <c r="H267" s="2">
        <f t="shared" si="126"/>
        <v>1</v>
      </c>
      <c r="I267" s="15" t="s">
        <v>33</v>
      </c>
      <c r="J267" s="3">
        <v>22.069000000000003</v>
      </c>
      <c r="K267" s="40">
        <f t="shared" si="124"/>
        <v>22.069000000000003</v>
      </c>
      <c r="L267" s="40">
        <v>15.981000000000002</v>
      </c>
      <c r="M267" s="40">
        <f t="shared" si="125"/>
        <v>15.981000000000002</v>
      </c>
      <c r="N267" s="3">
        <v>38.050000000000004</v>
      </c>
      <c r="O267" s="4">
        <f t="shared" si="127"/>
        <v>38.050000000000004</v>
      </c>
      <c r="P267" s="9"/>
    </row>
    <row r="268" spans="1:16" s="8" customFormat="1" ht="14.5" x14ac:dyDescent="0.35">
      <c r="A268" s="35">
        <f>IF(I268&lt;&gt;"",1+MAX($A$1:A267),"")</f>
        <v>219</v>
      </c>
      <c r="B268" s="37" t="s">
        <v>381</v>
      </c>
      <c r="C268" s="37" t="s">
        <v>381</v>
      </c>
      <c r="E268" s="33" t="s">
        <v>197</v>
      </c>
      <c r="F268" s="6">
        <v>1</v>
      </c>
      <c r="G268" s="1">
        <v>0</v>
      </c>
      <c r="H268" s="2">
        <f t="shared" si="126"/>
        <v>1</v>
      </c>
      <c r="I268" s="15" t="s">
        <v>33</v>
      </c>
      <c r="J268" s="3">
        <v>22.794</v>
      </c>
      <c r="K268" s="40">
        <f t="shared" si="124"/>
        <v>22.794</v>
      </c>
      <c r="L268" s="40">
        <v>16.506</v>
      </c>
      <c r="M268" s="40">
        <f t="shared" si="125"/>
        <v>16.506</v>
      </c>
      <c r="N268" s="3">
        <v>39.300000000000004</v>
      </c>
      <c r="O268" s="4">
        <f t="shared" si="127"/>
        <v>39.300000000000004</v>
      </c>
      <c r="P268" s="9"/>
    </row>
    <row r="269" spans="1:16" s="8" customFormat="1" ht="14.5" x14ac:dyDescent="0.35">
      <c r="A269" s="35">
        <f>IF(I269&lt;&gt;"",1+MAX($A$1:A268),"")</f>
        <v>220</v>
      </c>
      <c r="B269" s="37" t="s">
        <v>381</v>
      </c>
      <c r="C269" s="37" t="s">
        <v>381</v>
      </c>
      <c r="E269" s="33" t="s">
        <v>198</v>
      </c>
      <c r="F269" s="6">
        <v>1</v>
      </c>
      <c r="G269" s="1">
        <v>0</v>
      </c>
      <c r="H269" s="2">
        <f t="shared" si="126"/>
        <v>1</v>
      </c>
      <c r="I269" s="15" t="s">
        <v>33</v>
      </c>
      <c r="J269" s="3">
        <v>23.547999999999995</v>
      </c>
      <c r="K269" s="40">
        <f t="shared" si="124"/>
        <v>23.547999999999995</v>
      </c>
      <c r="L269" s="40">
        <v>17.051999999999996</v>
      </c>
      <c r="M269" s="40">
        <f t="shared" si="125"/>
        <v>17.051999999999996</v>
      </c>
      <c r="N269" s="3">
        <v>40.599999999999994</v>
      </c>
      <c r="O269" s="4">
        <f t="shared" si="127"/>
        <v>40.599999999999994</v>
      </c>
      <c r="P269" s="9"/>
    </row>
    <row r="270" spans="1:16" s="8" customFormat="1" ht="14.5" x14ac:dyDescent="0.35">
      <c r="A270" s="35">
        <f>IF(I270&lt;&gt;"",1+MAX($A$1:A269),"")</f>
        <v>221</v>
      </c>
      <c r="B270" s="37" t="s">
        <v>381</v>
      </c>
      <c r="C270" s="37" t="s">
        <v>381</v>
      </c>
      <c r="E270" s="33" t="s">
        <v>199</v>
      </c>
      <c r="F270" s="6">
        <v>1</v>
      </c>
      <c r="G270" s="1">
        <v>0</v>
      </c>
      <c r="H270" s="2">
        <f t="shared" si="126"/>
        <v>1</v>
      </c>
      <c r="I270" s="15" t="s">
        <v>33</v>
      </c>
      <c r="J270" s="3">
        <v>24.272999999999996</v>
      </c>
      <c r="K270" s="40">
        <f t="shared" si="124"/>
        <v>24.272999999999996</v>
      </c>
      <c r="L270" s="40">
        <v>17.576999999999998</v>
      </c>
      <c r="M270" s="40">
        <f t="shared" si="125"/>
        <v>17.576999999999998</v>
      </c>
      <c r="N270" s="3">
        <v>41.849999999999994</v>
      </c>
      <c r="O270" s="4">
        <f t="shared" si="127"/>
        <v>41.849999999999994</v>
      </c>
      <c r="P270" s="9"/>
    </row>
    <row r="271" spans="1:16" s="8" customFormat="1" ht="14.5" x14ac:dyDescent="0.35">
      <c r="A271" s="35">
        <f>IF(I271&lt;&gt;"",1+MAX($A$1:A270),"")</f>
        <v>222</v>
      </c>
      <c r="B271" s="37" t="s">
        <v>381</v>
      </c>
      <c r="C271" s="37" t="s">
        <v>381</v>
      </c>
      <c r="E271" s="33" t="s">
        <v>200</v>
      </c>
      <c r="F271" s="6">
        <v>1</v>
      </c>
      <c r="G271" s="1">
        <v>0</v>
      </c>
      <c r="H271" s="2">
        <f t="shared" si="126"/>
        <v>1</v>
      </c>
      <c r="I271" s="15" t="s">
        <v>33</v>
      </c>
      <c r="J271" s="3">
        <v>25.027000000000001</v>
      </c>
      <c r="K271" s="40">
        <f t="shared" si="124"/>
        <v>25.027000000000001</v>
      </c>
      <c r="L271" s="40">
        <v>18.123000000000001</v>
      </c>
      <c r="M271" s="40">
        <f t="shared" si="125"/>
        <v>18.123000000000001</v>
      </c>
      <c r="N271" s="3">
        <v>43.150000000000006</v>
      </c>
      <c r="O271" s="4">
        <f t="shared" si="127"/>
        <v>43.150000000000006</v>
      </c>
      <c r="P271" s="9"/>
    </row>
    <row r="272" spans="1:16" s="8" customFormat="1" ht="14.5" x14ac:dyDescent="0.35">
      <c r="A272" s="35">
        <f>IF(I272&lt;&gt;"",1+MAX($A$1:A271),"")</f>
        <v>223</v>
      </c>
      <c r="B272" s="37" t="s">
        <v>381</v>
      </c>
      <c r="C272" s="37" t="s">
        <v>381</v>
      </c>
      <c r="E272" s="33" t="s">
        <v>201</v>
      </c>
      <c r="F272" s="6">
        <v>1</v>
      </c>
      <c r="G272" s="1">
        <v>0</v>
      </c>
      <c r="H272" s="2">
        <f t="shared" si="126"/>
        <v>1</v>
      </c>
      <c r="I272" s="15" t="s">
        <v>33</v>
      </c>
      <c r="J272" s="3">
        <v>25.780999999999999</v>
      </c>
      <c r="K272" s="40">
        <f t="shared" si="124"/>
        <v>25.780999999999999</v>
      </c>
      <c r="L272" s="40">
        <v>18.669</v>
      </c>
      <c r="M272" s="40">
        <f t="shared" si="125"/>
        <v>18.669</v>
      </c>
      <c r="N272" s="3">
        <v>44.45</v>
      </c>
      <c r="O272" s="4">
        <f t="shared" si="127"/>
        <v>44.45</v>
      </c>
      <c r="P272" s="9"/>
    </row>
    <row r="273" spans="1:16" s="8" customFormat="1" ht="14.5" x14ac:dyDescent="0.35">
      <c r="A273" s="35">
        <f>IF(I273&lt;&gt;"",1+MAX($A$1:A272),"")</f>
        <v>224</v>
      </c>
      <c r="B273" s="37" t="s">
        <v>381</v>
      </c>
      <c r="C273" s="37" t="s">
        <v>381</v>
      </c>
      <c r="E273" s="33" t="s">
        <v>202</v>
      </c>
      <c r="F273" s="6">
        <v>1</v>
      </c>
      <c r="G273" s="1">
        <v>0</v>
      </c>
      <c r="H273" s="2">
        <f t="shared" si="126"/>
        <v>1</v>
      </c>
      <c r="I273" s="15" t="s">
        <v>33</v>
      </c>
      <c r="J273" s="3">
        <v>19.111000000000001</v>
      </c>
      <c r="K273" s="40">
        <f t="shared" si="124"/>
        <v>19.111000000000001</v>
      </c>
      <c r="L273" s="40">
        <v>13.839</v>
      </c>
      <c r="M273" s="40">
        <f t="shared" si="125"/>
        <v>13.839</v>
      </c>
      <c r="N273" s="3">
        <v>32.950000000000003</v>
      </c>
      <c r="O273" s="4">
        <f t="shared" si="127"/>
        <v>32.950000000000003</v>
      </c>
      <c r="P273" s="9"/>
    </row>
    <row r="274" spans="1:16" s="8" customFormat="1" ht="14.5" x14ac:dyDescent="0.35">
      <c r="A274" s="35">
        <f>IF(I274&lt;&gt;"",1+MAX($A$1:A273),"")</f>
        <v>225</v>
      </c>
      <c r="B274" s="37" t="s">
        <v>381</v>
      </c>
      <c r="C274" s="37" t="s">
        <v>381</v>
      </c>
      <c r="E274" s="33" t="s">
        <v>203</v>
      </c>
      <c r="F274" s="6">
        <v>1</v>
      </c>
      <c r="G274" s="1">
        <v>0</v>
      </c>
      <c r="H274" s="2">
        <f t="shared" si="126"/>
        <v>1</v>
      </c>
      <c r="I274" s="15" t="s">
        <v>33</v>
      </c>
      <c r="J274" s="3">
        <v>18.385999999999999</v>
      </c>
      <c r="K274" s="40">
        <f t="shared" si="124"/>
        <v>18.385999999999999</v>
      </c>
      <c r="L274" s="40">
        <v>13.314</v>
      </c>
      <c r="M274" s="40">
        <f t="shared" si="125"/>
        <v>13.314</v>
      </c>
      <c r="N274" s="3">
        <v>31.7</v>
      </c>
      <c r="O274" s="4">
        <f t="shared" si="127"/>
        <v>31.7</v>
      </c>
      <c r="P274" s="9"/>
    </row>
    <row r="275" spans="1:16" s="8" customFormat="1" ht="14.5" x14ac:dyDescent="0.35">
      <c r="A275" s="35">
        <f>IF(I275&lt;&gt;"",1+MAX($A$1:A274),"")</f>
        <v>226</v>
      </c>
      <c r="B275" s="37" t="s">
        <v>381</v>
      </c>
      <c r="C275" s="37" t="s">
        <v>381</v>
      </c>
      <c r="E275" s="33" t="s">
        <v>204</v>
      </c>
      <c r="F275" s="6">
        <v>1</v>
      </c>
      <c r="G275" s="1">
        <v>0</v>
      </c>
      <c r="H275" s="2">
        <f t="shared" si="126"/>
        <v>1</v>
      </c>
      <c r="I275" s="15" t="s">
        <v>33</v>
      </c>
      <c r="J275" s="3">
        <v>17.660999999999998</v>
      </c>
      <c r="K275" s="40">
        <f t="shared" si="124"/>
        <v>17.660999999999998</v>
      </c>
      <c r="L275" s="40">
        <v>12.789</v>
      </c>
      <c r="M275" s="40">
        <f t="shared" si="125"/>
        <v>12.789</v>
      </c>
      <c r="N275" s="3">
        <v>30.45</v>
      </c>
      <c r="O275" s="4">
        <f t="shared" si="127"/>
        <v>30.45</v>
      </c>
      <c r="P275" s="9"/>
    </row>
    <row r="276" spans="1:16" s="8" customFormat="1" ht="14.5" x14ac:dyDescent="0.35">
      <c r="A276" s="35">
        <f>IF(I276&lt;&gt;"",1+MAX($A$1:A275),"")</f>
        <v>227</v>
      </c>
      <c r="B276" s="37" t="s">
        <v>381</v>
      </c>
      <c r="C276" s="37" t="s">
        <v>381</v>
      </c>
      <c r="E276" s="33" t="s">
        <v>205</v>
      </c>
      <c r="F276" s="6">
        <v>1</v>
      </c>
      <c r="G276" s="1">
        <v>0</v>
      </c>
      <c r="H276" s="2">
        <f t="shared" si="126"/>
        <v>1</v>
      </c>
      <c r="I276" s="15" t="s">
        <v>33</v>
      </c>
      <c r="J276" s="3">
        <v>16.906999999999996</v>
      </c>
      <c r="K276" s="40">
        <f t="shared" si="124"/>
        <v>16.906999999999996</v>
      </c>
      <c r="L276" s="40">
        <v>12.242999999999999</v>
      </c>
      <c r="M276" s="40">
        <f t="shared" si="125"/>
        <v>12.242999999999999</v>
      </c>
      <c r="N276" s="3">
        <v>29.15</v>
      </c>
      <c r="O276" s="4">
        <f t="shared" si="127"/>
        <v>29.15</v>
      </c>
      <c r="P276" s="9"/>
    </row>
    <row r="277" spans="1:16" s="8" customFormat="1" ht="14.5" x14ac:dyDescent="0.35">
      <c r="A277" s="35">
        <f>IF(I277&lt;&gt;"",1+MAX($A$1:A276),"")</f>
        <v>228</v>
      </c>
      <c r="B277" s="37" t="s">
        <v>381</v>
      </c>
      <c r="C277" s="37" t="s">
        <v>381</v>
      </c>
      <c r="E277" s="33" t="s">
        <v>206</v>
      </c>
      <c r="F277" s="6">
        <v>1</v>
      </c>
      <c r="G277" s="1">
        <v>0</v>
      </c>
      <c r="H277" s="2">
        <f t="shared" si="126"/>
        <v>1</v>
      </c>
      <c r="I277" s="15" t="s">
        <v>33</v>
      </c>
      <c r="J277" s="3">
        <v>16.181999999999999</v>
      </c>
      <c r="K277" s="40">
        <f t="shared" si="124"/>
        <v>16.181999999999999</v>
      </c>
      <c r="L277" s="40">
        <v>11.717999999999998</v>
      </c>
      <c r="M277" s="40">
        <f t="shared" si="125"/>
        <v>11.717999999999998</v>
      </c>
      <c r="N277" s="3">
        <v>27.9</v>
      </c>
      <c r="O277" s="4">
        <f t="shared" si="127"/>
        <v>27.9</v>
      </c>
      <c r="P277" s="9"/>
    </row>
    <row r="278" spans="1:16" s="8" customFormat="1" ht="14.5" x14ac:dyDescent="0.35">
      <c r="A278" s="35">
        <f>IF(I278&lt;&gt;"",1+MAX($A$1:A277),"")</f>
        <v>229</v>
      </c>
      <c r="B278" s="37" t="s">
        <v>381</v>
      </c>
      <c r="C278" s="37" t="s">
        <v>381</v>
      </c>
      <c r="E278" s="33" t="s">
        <v>207</v>
      </c>
      <c r="F278" s="6">
        <v>1</v>
      </c>
      <c r="G278" s="1">
        <v>0</v>
      </c>
      <c r="H278" s="2">
        <f t="shared" si="126"/>
        <v>1</v>
      </c>
      <c r="I278" s="15" t="s">
        <v>33</v>
      </c>
      <c r="J278" s="3">
        <v>15.427999999999999</v>
      </c>
      <c r="K278" s="40">
        <f t="shared" si="124"/>
        <v>15.427999999999999</v>
      </c>
      <c r="L278" s="40">
        <v>11.172000000000001</v>
      </c>
      <c r="M278" s="40">
        <f t="shared" si="125"/>
        <v>11.172000000000001</v>
      </c>
      <c r="N278" s="3">
        <v>26.6</v>
      </c>
      <c r="O278" s="4">
        <f t="shared" si="127"/>
        <v>26.6</v>
      </c>
      <c r="P278" s="9"/>
    </row>
    <row r="279" spans="1:16" s="8" customFormat="1" ht="14.5" x14ac:dyDescent="0.35">
      <c r="A279" s="35">
        <f>IF(I279&lt;&gt;"",1+MAX($A$1:A278),"")</f>
        <v>230</v>
      </c>
      <c r="B279" s="37" t="s">
        <v>381</v>
      </c>
      <c r="C279" s="37" t="s">
        <v>381</v>
      </c>
      <c r="E279" s="33" t="s">
        <v>208</v>
      </c>
      <c r="F279" s="6">
        <v>1</v>
      </c>
      <c r="G279" s="1">
        <v>0</v>
      </c>
      <c r="H279" s="2">
        <f t="shared" si="126"/>
        <v>1</v>
      </c>
      <c r="I279" s="15" t="s">
        <v>33</v>
      </c>
      <c r="J279" s="3">
        <v>14.702999999999999</v>
      </c>
      <c r="K279" s="40">
        <f t="shared" si="124"/>
        <v>14.702999999999999</v>
      </c>
      <c r="L279" s="40">
        <v>10.647</v>
      </c>
      <c r="M279" s="40">
        <f t="shared" si="125"/>
        <v>10.647</v>
      </c>
      <c r="N279" s="3">
        <v>25.35</v>
      </c>
      <c r="O279" s="4">
        <f t="shared" si="127"/>
        <v>25.35</v>
      </c>
      <c r="P279" s="9"/>
    </row>
    <row r="280" spans="1:16" s="8" customFormat="1" ht="14.5" x14ac:dyDescent="0.35">
      <c r="A280" s="35">
        <f>IF(I280&lt;&gt;"",1+MAX($A$1:A279),"")</f>
        <v>231</v>
      </c>
      <c r="B280" s="37" t="s">
        <v>381</v>
      </c>
      <c r="C280" s="37" t="s">
        <v>381</v>
      </c>
      <c r="E280" s="33" t="s">
        <v>209</v>
      </c>
      <c r="F280" s="6">
        <v>1</v>
      </c>
      <c r="G280" s="1">
        <v>0</v>
      </c>
      <c r="H280" s="2">
        <f t="shared" si="126"/>
        <v>1</v>
      </c>
      <c r="I280" s="15" t="s">
        <v>33</v>
      </c>
      <c r="J280" s="3">
        <v>13.948999999999998</v>
      </c>
      <c r="K280" s="40">
        <f t="shared" si="124"/>
        <v>13.948999999999998</v>
      </c>
      <c r="L280" s="40">
        <v>10.100999999999999</v>
      </c>
      <c r="M280" s="40">
        <f t="shared" si="125"/>
        <v>10.100999999999999</v>
      </c>
      <c r="N280" s="3">
        <v>24.049999999999997</v>
      </c>
      <c r="O280" s="4">
        <f t="shared" si="127"/>
        <v>24.049999999999997</v>
      </c>
      <c r="P280" s="9"/>
    </row>
    <row r="281" spans="1:16" s="8" customFormat="1" ht="14.5" x14ac:dyDescent="0.35">
      <c r="A281" s="35">
        <f>IF(I281&lt;&gt;"",1+MAX($A$1:A280),"")</f>
        <v>232</v>
      </c>
      <c r="B281" s="37" t="s">
        <v>381</v>
      </c>
      <c r="C281" s="37" t="s">
        <v>381</v>
      </c>
      <c r="E281" s="33" t="s">
        <v>210</v>
      </c>
      <c r="F281" s="6">
        <v>1</v>
      </c>
      <c r="G281" s="1">
        <v>0</v>
      </c>
      <c r="H281" s="2">
        <f t="shared" si="126"/>
        <v>1</v>
      </c>
      <c r="I281" s="15" t="s">
        <v>33</v>
      </c>
      <c r="J281" s="3">
        <v>13.223999999999997</v>
      </c>
      <c r="K281" s="40">
        <f t="shared" si="124"/>
        <v>13.223999999999997</v>
      </c>
      <c r="L281" s="40">
        <v>9.5759999999999987</v>
      </c>
      <c r="M281" s="40">
        <f t="shared" si="125"/>
        <v>9.5759999999999987</v>
      </c>
      <c r="N281" s="3">
        <v>22.799999999999997</v>
      </c>
      <c r="O281" s="4">
        <f t="shared" si="127"/>
        <v>22.799999999999997</v>
      </c>
      <c r="P281" s="9"/>
    </row>
    <row r="282" spans="1:16" s="8" customFormat="1" ht="14.5" x14ac:dyDescent="0.35">
      <c r="A282" s="35">
        <f>IF(I282&lt;&gt;"",1+MAX($A$1:A281),"")</f>
        <v>233</v>
      </c>
      <c r="B282" s="37" t="s">
        <v>381</v>
      </c>
      <c r="C282" s="37" t="s">
        <v>381</v>
      </c>
      <c r="E282" s="33" t="s">
        <v>211</v>
      </c>
      <c r="F282" s="6">
        <v>2</v>
      </c>
      <c r="G282" s="1">
        <v>0</v>
      </c>
      <c r="H282" s="2">
        <f t="shared" si="126"/>
        <v>2</v>
      </c>
      <c r="I282" s="15" t="s">
        <v>33</v>
      </c>
      <c r="J282" s="3">
        <v>12.498999999999997</v>
      </c>
      <c r="K282" s="40">
        <f t="shared" si="124"/>
        <v>24.997999999999994</v>
      </c>
      <c r="L282" s="40">
        <v>9.0509999999999984</v>
      </c>
      <c r="M282" s="40">
        <f t="shared" si="125"/>
        <v>18.101999999999997</v>
      </c>
      <c r="N282" s="3">
        <v>21.549999999999997</v>
      </c>
      <c r="O282" s="4">
        <f t="shared" si="127"/>
        <v>43.099999999999994</v>
      </c>
      <c r="P282" s="9"/>
    </row>
    <row r="283" spans="1:16" s="8" customFormat="1" ht="14.5" x14ac:dyDescent="0.35">
      <c r="A283" s="35">
        <f>IF(I283&lt;&gt;"",1+MAX($A$1:A282),"")</f>
        <v>234</v>
      </c>
      <c r="B283" s="37" t="s">
        <v>381</v>
      </c>
      <c r="C283" s="37" t="s">
        <v>381</v>
      </c>
      <c r="E283" s="33" t="s">
        <v>212</v>
      </c>
      <c r="F283" s="6">
        <v>1</v>
      </c>
      <c r="G283" s="1">
        <v>0</v>
      </c>
      <c r="H283" s="2">
        <f t="shared" si="126"/>
        <v>1</v>
      </c>
      <c r="I283" s="15" t="s">
        <v>33</v>
      </c>
      <c r="J283" s="3">
        <v>11.744999999999999</v>
      </c>
      <c r="K283" s="40">
        <f t="shared" si="124"/>
        <v>11.744999999999999</v>
      </c>
      <c r="L283" s="40">
        <v>8.504999999999999</v>
      </c>
      <c r="M283" s="40">
        <f t="shared" si="125"/>
        <v>8.504999999999999</v>
      </c>
      <c r="N283" s="3">
        <v>20.25</v>
      </c>
      <c r="O283" s="4">
        <f t="shared" si="127"/>
        <v>20.25</v>
      </c>
      <c r="P283" s="9"/>
    </row>
    <row r="284" spans="1:16" s="8" customFormat="1" ht="14.5" x14ac:dyDescent="0.35">
      <c r="A284" s="35">
        <f>IF(I284&lt;&gt;"",1+MAX($A$1:A283),"")</f>
        <v>235</v>
      </c>
      <c r="B284" s="37" t="s">
        <v>381</v>
      </c>
      <c r="C284" s="37" t="s">
        <v>381</v>
      </c>
      <c r="E284" s="33" t="s">
        <v>213</v>
      </c>
      <c r="F284" s="6">
        <v>1</v>
      </c>
      <c r="G284" s="1">
        <v>0</v>
      </c>
      <c r="H284" s="2">
        <f t="shared" si="126"/>
        <v>1</v>
      </c>
      <c r="I284" s="15" t="s">
        <v>33</v>
      </c>
      <c r="J284" s="3">
        <v>26.738</v>
      </c>
      <c r="K284" s="40">
        <f t="shared" si="124"/>
        <v>26.738</v>
      </c>
      <c r="L284" s="40">
        <v>19.361999999999998</v>
      </c>
      <c r="M284" s="40">
        <f t="shared" si="125"/>
        <v>19.361999999999998</v>
      </c>
      <c r="N284" s="3">
        <v>46.1</v>
      </c>
      <c r="O284" s="4">
        <f t="shared" si="127"/>
        <v>46.1</v>
      </c>
      <c r="P284" s="9"/>
    </row>
    <row r="285" spans="1:16" s="8" customFormat="1" ht="14.5" x14ac:dyDescent="0.35">
      <c r="A285" s="35">
        <f>IF(I285&lt;&gt;"",1+MAX($A$1:A284),"")</f>
        <v>236</v>
      </c>
      <c r="B285" s="37" t="s">
        <v>381</v>
      </c>
      <c r="C285" s="37" t="s">
        <v>381</v>
      </c>
      <c r="E285" s="33" t="s">
        <v>214</v>
      </c>
      <c r="F285" s="6">
        <v>1</v>
      </c>
      <c r="G285" s="1">
        <v>0</v>
      </c>
      <c r="H285" s="2">
        <f t="shared" si="126"/>
        <v>1</v>
      </c>
      <c r="I285" s="15" t="s">
        <v>33</v>
      </c>
      <c r="J285" s="3">
        <v>26.68</v>
      </c>
      <c r="K285" s="40">
        <f t="shared" si="124"/>
        <v>26.68</v>
      </c>
      <c r="L285" s="40">
        <v>19.32</v>
      </c>
      <c r="M285" s="40">
        <f t="shared" si="125"/>
        <v>19.32</v>
      </c>
      <c r="N285" s="3">
        <v>46</v>
      </c>
      <c r="O285" s="4">
        <f t="shared" si="127"/>
        <v>46</v>
      </c>
      <c r="P285" s="9"/>
    </row>
    <row r="286" spans="1:16" s="8" customFormat="1" ht="14.5" x14ac:dyDescent="0.35">
      <c r="A286" s="35">
        <f>IF(I286&lt;&gt;"",1+MAX($A$1:A285),"")</f>
        <v>237</v>
      </c>
      <c r="B286" s="37" t="s">
        <v>381</v>
      </c>
      <c r="C286" s="37" t="s">
        <v>381</v>
      </c>
      <c r="E286" s="33" t="s">
        <v>215</v>
      </c>
      <c r="F286" s="6">
        <v>1</v>
      </c>
      <c r="G286" s="1">
        <v>0</v>
      </c>
      <c r="H286" s="2">
        <f t="shared" si="126"/>
        <v>1</v>
      </c>
      <c r="I286" s="15" t="s">
        <v>33</v>
      </c>
      <c r="J286" s="3">
        <v>26.621999999999996</v>
      </c>
      <c r="K286" s="40">
        <f t="shared" si="124"/>
        <v>26.621999999999996</v>
      </c>
      <c r="L286" s="40">
        <v>19.277999999999999</v>
      </c>
      <c r="M286" s="40">
        <f t="shared" si="125"/>
        <v>19.277999999999999</v>
      </c>
      <c r="N286" s="3">
        <v>45.9</v>
      </c>
      <c r="O286" s="4">
        <f t="shared" si="127"/>
        <v>45.9</v>
      </c>
      <c r="P286" s="9"/>
    </row>
    <row r="287" spans="1:16" s="8" customFormat="1" ht="14.5" x14ac:dyDescent="0.35">
      <c r="A287" s="35">
        <f>IF(I287&lt;&gt;"",1+MAX($A$1:A286),"")</f>
        <v>238</v>
      </c>
      <c r="B287" s="37" t="s">
        <v>381</v>
      </c>
      <c r="C287" s="37" t="s">
        <v>381</v>
      </c>
      <c r="E287" s="33" t="s">
        <v>216</v>
      </c>
      <c r="F287" s="6">
        <v>1</v>
      </c>
      <c r="G287" s="1">
        <v>0</v>
      </c>
      <c r="H287" s="2">
        <f t="shared" si="126"/>
        <v>1</v>
      </c>
      <c r="I287" s="15" t="s">
        <v>33</v>
      </c>
      <c r="J287" s="3">
        <v>20.908999999999995</v>
      </c>
      <c r="K287" s="40">
        <f t="shared" si="124"/>
        <v>20.908999999999995</v>
      </c>
      <c r="L287" s="40">
        <v>15.140999999999998</v>
      </c>
      <c r="M287" s="40">
        <f t="shared" si="125"/>
        <v>15.140999999999998</v>
      </c>
      <c r="N287" s="3">
        <v>36.049999999999997</v>
      </c>
      <c r="O287" s="4">
        <f t="shared" si="127"/>
        <v>36.049999999999997</v>
      </c>
      <c r="P287" s="9"/>
    </row>
    <row r="288" spans="1:16" s="8" customFormat="1" ht="14.5" x14ac:dyDescent="0.35">
      <c r="A288" s="35">
        <f>IF(I288&lt;&gt;"",1+MAX($A$1:A287),"")</f>
        <v>239</v>
      </c>
      <c r="B288" s="37" t="s">
        <v>381</v>
      </c>
      <c r="C288" s="37" t="s">
        <v>381</v>
      </c>
      <c r="E288" s="33" t="s">
        <v>217</v>
      </c>
      <c r="F288" s="6">
        <v>1</v>
      </c>
      <c r="G288" s="1">
        <v>0</v>
      </c>
      <c r="H288" s="2">
        <f t="shared" si="126"/>
        <v>1</v>
      </c>
      <c r="I288" s="15" t="s">
        <v>33</v>
      </c>
      <c r="J288" s="3">
        <v>10.004999999999999</v>
      </c>
      <c r="K288" s="40">
        <f t="shared" si="124"/>
        <v>10.004999999999999</v>
      </c>
      <c r="L288" s="40">
        <v>7.2450000000000001</v>
      </c>
      <c r="M288" s="40">
        <f t="shared" si="125"/>
        <v>7.2450000000000001</v>
      </c>
      <c r="N288" s="3">
        <v>17.25</v>
      </c>
      <c r="O288" s="4">
        <f t="shared" si="127"/>
        <v>17.25</v>
      </c>
      <c r="P288" s="9"/>
    </row>
    <row r="289" spans="1:16" s="8" customFormat="1" ht="14.5" x14ac:dyDescent="0.35">
      <c r="A289" s="35">
        <f>IF(I289&lt;&gt;"",1+MAX($A$1:A288),"")</f>
        <v>240</v>
      </c>
      <c r="B289" s="37" t="s">
        <v>381</v>
      </c>
      <c r="C289" s="37" t="s">
        <v>381</v>
      </c>
      <c r="E289" s="33" t="s">
        <v>218</v>
      </c>
      <c r="F289" s="6">
        <v>1</v>
      </c>
      <c r="G289" s="1">
        <v>0</v>
      </c>
      <c r="H289" s="2">
        <f t="shared" si="126"/>
        <v>1</v>
      </c>
      <c r="I289" s="15" t="s">
        <v>33</v>
      </c>
      <c r="J289" s="3">
        <v>26.767000000000003</v>
      </c>
      <c r="K289" s="40">
        <f t="shared" si="124"/>
        <v>26.767000000000003</v>
      </c>
      <c r="L289" s="40">
        <v>19.383000000000003</v>
      </c>
      <c r="M289" s="40">
        <f t="shared" si="125"/>
        <v>19.383000000000003</v>
      </c>
      <c r="N289" s="3">
        <v>46.150000000000006</v>
      </c>
      <c r="O289" s="4">
        <f t="shared" si="127"/>
        <v>46.150000000000006</v>
      </c>
      <c r="P289" s="9"/>
    </row>
    <row r="290" spans="1:16" s="8" customFormat="1" ht="14.5" x14ac:dyDescent="0.35">
      <c r="A290" s="35">
        <f>IF(I290&lt;&gt;"",1+MAX($A$1:A289),"")</f>
        <v>241</v>
      </c>
      <c r="B290" s="37" t="s">
        <v>381</v>
      </c>
      <c r="C290" s="37" t="s">
        <v>381</v>
      </c>
      <c r="E290" s="33" t="s">
        <v>219</v>
      </c>
      <c r="F290" s="6">
        <v>1</v>
      </c>
      <c r="G290" s="1">
        <v>0</v>
      </c>
      <c r="H290" s="2">
        <f t="shared" si="126"/>
        <v>1</v>
      </c>
      <c r="I290" s="15" t="s">
        <v>33</v>
      </c>
      <c r="J290" s="3">
        <v>26.824999999999999</v>
      </c>
      <c r="K290" s="40">
        <f t="shared" si="124"/>
        <v>26.824999999999999</v>
      </c>
      <c r="L290" s="40">
        <v>19.425000000000001</v>
      </c>
      <c r="M290" s="40">
        <f t="shared" si="125"/>
        <v>19.425000000000001</v>
      </c>
      <c r="N290" s="3">
        <v>46.25</v>
      </c>
      <c r="O290" s="4">
        <f t="shared" si="127"/>
        <v>46.25</v>
      </c>
      <c r="P290" s="9"/>
    </row>
    <row r="291" spans="1:16" s="8" customFormat="1" ht="14.5" x14ac:dyDescent="0.35">
      <c r="A291" s="35">
        <f>IF(I291&lt;&gt;"",1+MAX($A$1:A290),"")</f>
        <v>242</v>
      </c>
      <c r="B291" s="37" t="s">
        <v>381</v>
      </c>
      <c r="C291" s="37" t="s">
        <v>381</v>
      </c>
      <c r="E291" s="33" t="s">
        <v>220</v>
      </c>
      <c r="F291" s="6">
        <v>1</v>
      </c>
      <c r="G291" s="1">
        <v>0</v>
      </c>
      <c r="H291" s="2">
        <f t="shared" si="126"/>
        <v>1</v>
      </c>
      <c r="I291" s="15" t="s">
        <v>33</v>
      </c>
      <c r="J291" s="3">
        <v>26.882999999999996</v>
      </c>
      <c r="K291" s="40">
        <f t="shared" si="124"/>
        <v>26.882999999999996</v>
      </c>
      <c r="L291" s="40">
        <v>19.466999999999995</v>
      </c>
      <c r="M291" s="40">
        <f t="shared" si="125"/>
        <v>19.466999999999995</v>
      </c>
      <c r="N291" s="3">
        <v>46.349999999999994</v>
      </c>
      <c r="O291" s="4">
        <f t="shared" si="127"/>
        <v>46.349999999999994</v>
      </c>
      <c r="P291" s="9"/>
    </row>
    <row r="292" spans="1:16" s="8" customFormat="1" ht="14.5" x14ac:dyDescent="0.35">
      <c r="A292" s="35">
        <f>IF(I292&lt;&gt;"",1+MAX($A$1:A291),"")</f>
        <v>243</v>
      </c>
      <c r="B292" s="37" t="s">
        <v>381</v>
      </c>
      <c r="C292" s="37" t="s">
        <v>381</v>
      </c>
      <c r="E292" s="33" t="s">
        <v>221</v>
      </c>
      <c r="F292" s="6">
        <v>1</v>
      </c>
      <c r="G292" s="1">
        <v>0</v>
      </c>
      <c r="H292" s="2">
        <f t="shared" si="126"/>
        <v>1</v>
      </c>
      <c r="I292" s="15" t="s">
        <v>33</v>
      </c>
      <c r="J292" s="3">
        <v>26.940999999999995</v>
      </c>
      <c r="K292" s="40">
        <f t="shared" si="124"/>
        <v>26.940999999999995</v>
      </c>
      <c r="L292" s="40">
        <v>19.508999999999997</v>
      </c>
      <c r="M292" s="40">
        <f t="shared" si="125"/>
        <v>19.508999999999997</v>
      </c>
      <c r="N292" s="3">
        <v>46.449999999999996</v>
      </c>
      <c r="O292" s="4">
        <f t="shared" si="127"/>
        <v>46.449999999999996</v>
      </c>
      <c r="P292" s="9"/>
    </row>
    <row r="293" spans="1:16" s="8" customFormat="1" ht="14.5" x14ac:dyDescent="0.35">
      <c r="A293" s="35">
        <f>IF(I293&lt;&gt;"",1+MAX($A$1:A292),"")</f>
        <v>244</v>
      </c>
      <c r="B293" s="37" t="s">
        <v>381</v>
      </c>
      <c r="C293" s="37" t="s">
        <v>381</v>
      </c>
      <c r="E293" s="33" t="s">
        <v>222</v>
      </c>
      <c r="F293" s="6">
        <v>1</v>
      </c>
      <c r="G293" s="1">
        <v>0</v>
      </c>
      <c r="H293" s="2">
        <f t="shared" si="126"/>
        <v>1</v>
      </c>
      <c r="I293" s="15" t="s">
        <v>33</v>
      </c>
      <c r="J293" s="3">
        <v>26.999000000000002</v>
      </c>
      <c r="K293" s="40">
        <f t="shared" si="124"/>
        <v>26.999000000000002</v>
      </c>
      <c r="L293" s="40">
        <v>19.551000000000002</v>
      </c>
      <c r="M293" s="40">
        <f t="shared" si="125"/>
        <v>19.551000000000002</v>
      </c>
      <c r="N293" s="3">
        <v>46.550000000000004</v>
      </c>
      <c r="O293" s="4">
        <f t="shared" si="127"/>
        <v>46.550000000000004</v>
      </c>
      <c r="P293" s="9"/>
    </row>
    <row r="294" spans="1:16" s="8" customFormat="1" ht="14.5" x14ac:dyDescent="0.35">
      <c r="A294" s="35">
        <f>IF(I294&lt;&gt;"",1+MAX($A$1:A293),"")</f>
        <v>245</v>
      </c>
      <c r="B294" s="37" t="s">
        <v>381</v>
      </c>
      <c r="C294" s="37" t="s">
        <v>381</v>
      </c>
      <c r="E294" s="33" t="s">
        <v>223</v>
      </c>
      <c r="F294" s="6">
        <v>1</v>
      </c>
      <c r="G294" s="1">
        <v>0</v>
      </c>
      <c r="H294" s="2">
        <f t="shared" si="126"/>
        <v>1</v>
      </c>
      <c r="I294" s="15" t="s">
        <v>33</v>
      </c>
      <c r="J294" s="3">
        <v>27.027999999999999</v>
      </c>
      <c r="K294" s="40">
        <f t="shared" si="124"/>
        <v>27.027999999999999</v>
      </c>
      <c r="L294" s="40">
        <v>19.571999999999999</v>
      </c>
      <c r="M294" s="40">
        <f t="shared" si="125"/>
        <v>19.571999999999999</v>
      </c>
      <c r="N294" s="3">
        <v>46.6</v>
      </c>
      <c r="O294" s="4">
        <f t="shared" si="127"/>
        <v>46.6</v>
      </c>
      <c r="P294" s="9"/>
    </row>
    <row r="295" spans="1:16" s="8" customFormat="1" ht="14.5" x14ac:dyDescent="0.35">
      <c r="A295" s="35">
        <f>IF(I295&lt;&gt;"",1+MAX($A$1:A294),"")</f>
        <v>246</v>
      </c>
      <c r="B295" s="37" t="s">
        <v>381</v>
      </c>
      <c r="C295" s="37" t="s">
        <v>381</v>
      </c>
      <c r="E295" s="33" t="s">
        <v>224</v>
      </c>
      <c r="F295" s="6">
        <v>1</v>
      </c>
      <c r="G295" s="1">
        <v>0</v>
      </c>
      <c r="H295" s="2">
        <f t="shared" si="126"/>
        <v>1</v>
      </c>
      <c r="I295" s="15" t="s">
        <v>33</v>
      </c>
      <c r="J295" s="3">
        <v>27.085999999999999</v>
      </c>
      <c r="K295" s="40">
        <f t="shared" si="124"/>
        <v>27.085999999999999</v>
      </c>
      <c r="L295" s="40">
        <v>19.614000000000001</v>
      </c>
      <c r="M295" s="40">
        <f t="shared" si="125"/>
        <v>19.614000000000001</v>
      </c>
      <c r="N295" s="3">
        <v>46.7</v>
      </c>
      <c r="O295" s="4">
        <f t="shared" si="127"/>
        <v>46.7</v>
      </c>
      <c r="P295" s="9"/>
    </row>
    <row r="296" spans="1:16" s="8" customFormat="1" ht="14.5" x14ac:dyDescent="0.35">
      <c r="A296" s="35">
        <f>IF(I296&lt;&gt;"",1+MAX($A$1:A295),"")</f>
        <v>247</v>
      </c>
      <c r="B296" s="37" t="s">
        <v>381</v>
      </c>
      <c r="C296" s="37" t="s">
        <v>381</v>
      </c>
      <c r="E296" s="33" t="s">
        <v>225</v>
      </c>
      <c r="F296" s="6">
        <v>1</v>
      </c>
      <c r="G296" s="1">
        <v>0</v>
      </c>
      <c r="H296" s="2">
        <f t="shared" si="126"/>
        <v>1</v>
      </c>
      <c r="I296" s="15" t="s">
        <v>33</v>
      </c>
      <c r="J296" s="3">
        <v>27.143999999999995</v>
      </c>
      <c r="K296" s="40">
        <f t="shared" si="124"/>
        <v>27.143999999999995</v>
      </c>
      <c r="L296" s="40">
        <v>19.655999999999999</v>
      </c>
      <c r="M296" s="40">
        <f t="shared" si="125"/>
        <v>19.655999999999999</v>
      </c>
      <c r="N296" s="3">
        <v>46.8</v>
      </c>
      <c r="O296" s="4">
        <f t="shared" si="127"/>
        <v>46.8</v>
      </c>
      <c r="P296" s="9"/>
    </row>
    <row r="297" spans="1:16" s="8" customFormat="1" ht="14.5" x14ac:dyDescent="0.35">
      <c r="A297" s="35">
        <f>IF(I297&lt;&gt;"",1+MAX($A$1:A296),"")</f>
        <v>248</v>
      </c>
      <c r="B297" s="37" t="s">
        <v>381</v>
      </c>
      <c r="C297" s="37" t="s">
        <v>381</v>
      </c>
      <c r="E297" s="33" t="s">
        <v>226</v>
      </c>
      <c r="F297" s="6">
        <v>1</v>
      </c>
      <c r="G297" s="1">
        <v>0</v>
      </c>
      <c r="H297" s="2">
        <f t="shared" si="126"/>
        <v>1</v>
      </c>
      <c r="I297" s="15" t="s">
        <v>33</v>
      </c>
      <c r="J297" s="3">
        <v>27.202000000000002</v>
      </c>
      <c r="K297" s="40">
        <f t="shared" si="124"/>
        <v>27.202000000000002</v>
      </c>
      <c r="L297" s="40">
        <v>19.698</v>
      </c>
      <c r="M297" s="40">
        <f t="shared" si="125"/>
        <v>19.698</v>
      </c>
      <c r="N297" s="3">
        <v>46.900000000000006</v>
      </c>
      <c r="O297" s="4">
        <f t="shared" si="127"/>
        <v>46.900000000000006</v>
      </c>
      <c r="P297" s="9"/>
    </row>
    <row r="298" spans="1:16" s="8" customFormat="1" ht="14.5" x14ac:dyDescent="0.35">
      <c r="A298" s="35">
        <f>IF(I298&lt;&gt;"",1+MAX($A$1:A297),"")</f>
        <v>249</v>
      </c>
      <c r="B298" s="37" t="s">
        <v>381</v>
      </c>
      <c r="C298" s="37" t="s">
        <v>381</v>
      </c>
      <c r="E298" s="33" t="s">
        <v>227</v>
      </c>
      <c r="F298" s="6">
        <v>1</v>
      </c>
      <c r="G298" s="1">
        <v>0</v>
      </c>
      <c r="H298" s="2">
        <f t="shared" si="126"/>
        <v>1</v>
      </c>
      <c r="I298" s="15" t="s">
        <v>33</v>
      </c>
      <c r="J298" s="3">
        <v>27.259999999999998</v>
      </c>
      <c r="K298" s="40">
        <f t="shared" si="124"/>
        <v>27.259999999999998</v>
      </c>
      <c r="L298" s="40">
        <v>19.739999999999998</v>
      </c>
      <c r="M298" s="40">
        <f t="shared" si="125"/>
        <v>19.739999999999998</v>
      </c>
      <c r="N298" s="3">
        <v>47</v>
      </c>
      <c r="O298" s="4">
        <f t="shared" si="127"/>
        <v>47</v>
      </c>
      <c r="P298" s="9"/>
    </row>
    <row r="299" spans="1:16" s="8" customFormat="1" ht="14.5" x14ac:dyDescent="0.35">
      <c r="A299" s="35">
        <f>IF(I299&lt;&gt;"",1+MAX($A$1:A298),"")</f>
        <v>250</v>
      </c>
      <c r="B299" s="37" t="s">
        <v>381</v>
      </c>
      <c r="C299" s="37" t="s">
        <v>381</v>
      </c>
      <c r="E299" s="33" t="s">
        <v>228</v>
      </c>
      <c r="F299" s="6">
        <v>1</v>
      </c>
      <c r="G299" s="1">
        <v>0</v>
      </c>
      <c r="H299" s="2">
        <f t="shared" si="126"/>
        <v>1</v>
      </c>
      <c r="I299" s="15" t="s">
        <v>33</v>
      </c>
      <c r="J299" s="3">
        <v>18.009</v>
      </c>
      <c r="K299" s="40">
        <f t="shared" si="124"/>
        <v>18.009</v>
      </c>
      <c r="L299" s="40">
        <v>13.041</v>
      </c>
      <c r="M299" s="40">
        <f t="shared" si="125"/>
        <v>13.041</v>
      </c>
      <c r="N299" s="3">
        <v>31.05</v>
      </c>
      <c r="O299" s="4">
        <f t="shared" si="127"/>
        <v>31.05</v>
      </c>
      <c r="P299" s="9"/>
    </row>
    <row r="300" spans="1:16" s="8" customFormat="1" ht="14.5" x14ac:dyDescent="0.35">
      <c r="A300" s="35">
        <f>IF(I300&lt;&gt;"",1+MAX($A$1:A299),"")</f>
        <v>251</v>
      </c>
      <c r="B300" s="37" t="s">
        <v>381</v>
      </c>
      <c r="C300" s="37" t="s">
        <v>381</v>
      </c>
      <c r="E300" s="33" t="s">
        <v>229</v>
      </c>
      <c r="F300" s="6">
        <v>1</v>
      </c>
      <c r="G300" s="1">
        <v>0</v>
      </c>
      <c r="H300" s="2">
        <f t="shared" si="126"/>
        <v>1</v>
      </c>
      <c r="I300" s="15" t="s">
        <v>33</v>
      </c>
      <c r="J300" s="3">
        <v>17.225999999999999</v>
      </c>
      <c r="K300" s="40">
        <f t="shared" si="124"/>
        <v>17.225999999999999</v>
      </c>
      <c r="L300" s="40">
        <v>12.474</v>
      </c>
      <c r="M300" s="40">
        <f t="shared" si="125"/>
        <v>12.474</v>
      </c>
      <c r="N300" s="3">
        <v>29.700000000000003</v>
      </c>
      <c r="O300" s="4">
        <f t="shared" si="127"/>
        <v>29.700000000000003</v>
      </c>
      <c r="P300" s="9"/>
    </row>
    <row r="301" spans="1:16" s="8" customFormat="1" ht="14.5" x14ac:dyDescent="0.35">
      <c r="A301" s="35">
        <f>IF(I301&lt;&gt;"",1+MAX($A$1:A300),"")</f>
        <v>252</v>
      </c>
      <c r="B301" s="37" t="s">
        <v>381</v>
      </c>
      <c r="C301" s="37" t="s">
        <v>381</v>
      </c>
      <c r="E301" s="33" t="s">
        <v>230</v>
      </c>
      <c r="F301" s="6">
        <v>1</v>
      </c>
      <c r="G301" s="1">
        <v>0</v>
      </c>
      <c r="H301" s="2">
        <f t="shared" si="126"/>
        <v>1</v>
      </c>
      <c r="I301" s="15" t="s">
        <v>33</v>
      </c>
      <c r="J301" s="3">
        <v>16.443000000000001</v>
      </c>
      <c r="K301" s="40">
        <f t="shared" si="124"/>
        <v>16.443000000000001</v>
      </c>
      <c r="L301" s="40">
        <v>11.907</v>
      </c>
      <c r="M301" s="40">
        <f t="shared" si="125"/>
        <v>11.907</v>
      </c>
      <c r="N301" s="3">
        <v>28.35</v>
      </c>
      <c r="O301" s="4">
        <f t="shared" si="127"/>
        <v>28.35</v>
      </c>
      <c r="P301" s="9"/>
    </row>
    <row r="302" spans="1:16" s="8" customFormat="1" ht="14.5" x14ac:dyDescent="0.35">
      <c r="A302" s="35">
        <f>IF(I302&lt;&gt;"",1+MAX($A$1:A301),"")</f>
        <v>253</v>
      </c>
      <c r="B302" s="37" t="s">
        <v>381</v>
      </c>
      <c r="C302" s="37" t="s">
        <v>381</v>
      </c>
      <c r="E302" s="33" t="s">
        <v>231</v>
      </c>
      <c r="F302" s="6">
        <v>1</v>
      </c>
      <c r="G302" s="1">
        <v>0</v>
      </c>
      <c r="H302" s="2">
        <f t="shared" si="126"/>
        <v>1</v>
      </c>
      <c r="I302" s="15" t="s">
        <v>33</v>
      </c>
      <c r="J302" s="3">
        <v>15.659999999999998</v>
      </c>
      <c r="K302" s="40">
        <f t="shared" si="124"/>
        <v>15.659999999999998</v>
      </c>
      <c r="L302" s="40">
        <v>11.34</v>
      </c>
      <c r="M302" s="40">
        <f t="shared" si="125"/>
        <v>11.34</v>
      </c>
      <c r="N302" s="3">
        <v>27</v>
      </c>
      <c r="O302" s="4">
        <f t="shared" si="127"/>
        <v>27</v>
      </c>
      <c r="P302" s="9"/>
    </row>
    <row r="303" spans="1:16" s="8" customFormat="1" ht="14.5" x14ac:dyDescent="0.35">
      <c r="A303" s="35">
        <f>IF(I303&lt;&gt;"",1+MAX($A$1:A302),"")</f>
        <v>254</v>
      </c>
      <c r="B303" s="37" t="s">
        <v>381</v>
      </c>
      <c r="C303" s="37" t="s">
        <v>381</v>
      </c>
      <c r="E303" s="33" t="s">
        <v>232</v>
      </c>
      <c r="F303" s="6">
        <v>1</v>
      </c>
      <c r="G303" s="1">
        <v>0</v>
      </c>
      <c r="H303" s="2">
        <f t="shared" si="126"/>
        <v>1</v>
      </c>
      <c r="I303" s="15" t="s">
        <v>33</v>
      </c>
      <c r="J303" s="3">
        <v>14.876999999999999</v>
      </c>
      <c r="K303" s="40">
        <f t="shared" si="124"/>
        <v>14.876999999999999</v>
      </c>
      <c r="L303" s="40">
        <v>10.773</v>
      </c>
      <c r="M303" s="40">
        <f t="shared" si="125"/>
        <v>10.773</v>
      </c>
      <c r="N303" s="3">
        <v>25.65</v>
      </c>
      <c r="O303" s="4">
        <f t="shared" si="127"/>
        <v>25.65</v>
      </c>
      <c r="P303" s="9"/>
    </row>
    <row r="304" spans="1:16" s="8" customFormat="1" ht="14.5" x14ac:dyDescent="0.35">
      <c r="A304" s="35">
        <f>IF(I304&lt;&gt;"",1+MAX($A$1:A303),"")</f>
        <v>255</v>
      </c>
      <c r="B304" s="37" t="s">
        <v>381</v>
      </c>
      <c r="C304" s="37" t="s">
        <v>381</v>
      </c>
      <c r="E304" s="33" t="s">
        <v>233</v>
      </c>
      <c r="F304" s="6">
        <v>1</v>
      </c>
      <c r="G304" s="1">
        <v>0</v>
      </c>
      <c r="H304" s="2">
        <f t="shared" si="126"/>
        <v>1</v>
      </c>
      <c r="I304" s="15" t="s">
        <v>33</v>
      </c>
      <c r="J304" s="3">
        <v>14.093999999999999</v>
      </c>
      <c r="K304" s="40">
        <f t="shared" si="124"/>
        <v>14.093999999999999</v>
      </c>
      <c r="L304" s="40">
        <v>10.206</v>
      </c>
      <c r="M304" s="40">
        <f t="shared" si="125"/>
        <v>10.206</v>
      </c>
      <c r="N304" s="3">
        <v>24.3</v>
      </c>
      <c r="O304" s="4">
        <f t="shared" si="127"/>
        <v>24.3</v>
      </c>
      <c r="P304" s="9"/>
    </row>
    <row r="305" spans="1:16" s="8" customFormat="1" ht="14.5" x14ac:dyDescent="0.35">
      <c r="A305" s="35">
        <f>IF(I305&lt;&gt;"",1+MAX($A$1:A304),"")</f>
        <v>256</v>
      </c>
      <c r="B305" s="37" t="s">
        <v>381</v>
      </c>
      <c r="C305" s="37" t="s">
        <v>381</v>
      </c>
      <c r="E305" s="33" t="s">
        <v>234</v>
      </c>
      <c r="F305" s="6">
        <v>1</v>
      </c>
      <c r="G305" s="1">
        <v>0</v>
      </c>
      <c r="H305" s="2">
        <f t="shared" si="126"/>
        <v>1</v>
      </c>
      <c r="I305" s="15" t="s">
        <v>33</v>
      </c>
      <c r="J305" s="3">
        <v>13.310999999999998</v>
      </c>
      <c r="K305" s="40">
        <f t="shared" si="124"/>
        <v>13.310999999999998</v>
      </c>
      <c r="L305" s="40">
        <v>9.6389999999999993</v>
      </c>
      <c r="M305" s="40">
        <f t="shared" si="125"/>
        <v>9.6389999999999993</v>
      </c>
      <c r="N305" s="3">
        <v>22.95</v>
      </c>
      <c r="O305" s="4">
        <f t="shared" si="127"/>
        <v>22.95</v>
      </c>
      <c r="P305" s="9"/>
    </row>
    <row r="306" spans="1:16" s="8" customFormat="1" ht="14.5" x14ac:dyDescent="0.35">
      <c r="A306" s="35">
        <f>IF(I306&lt;&gt;"",1+MAX($A$1:A305),"")</f>
        <v>257</v>
      </c>
      <c r="B306" s="37" t="s">
        <v>381</v>
      </c>
      <c r="C306" s="37" t="s">
        <v>381</v>
      </c>
      <c r="E306" s="33" t="s">
        <v>235</v>
      </c>
      <c r="F306" s="6">
        <v>1</v>
      </c>
      <c r="G306" s="1">
        <v>0</v>
      </c>
      <c r="H306" s="2">
        <f t="shared" si="126"/>
        <v>1</v>
      </c>
      <c r="I306" s="15" t="s">
        <v>33</v>
      </c>
      <c r="J306" s="3">
        <v>11.715999999999999</v>
      </c>
      <c r="K306" s="40">
        <f t="shared" si="124"/>
        <v>11.715999999999999</v>
      </c>
      <c r="L306" s="40">
        <v>8.484</v>
      </c>
      <c r="M306" s="40">
        <f t="shared" si="125"/>
        <v>8.484</v>
      </c>
      <c r="N306" s="3">
        <v>20.2</v>
      </c>
      <c r="O306" s="4">
        <f t="shared" si="127"/>
        <v>20.2</v>
      </c>
      <c r="P306" s="9"/>
    </row>
    <row r="307" spans="1:16" s="8" customFormat="1" ht="14.5" x14ac:dyDescent="0.35">
      <c r="A307" s="35">
        <f>IF(I307&lt;&gt;"",1+MAX($A$1:A306),"")</f>
        <v>258</v>
      </c>
      <c r="B307" s="37" t="s">
        <v>381</v>
      </c>
      <c r="C307" s="37" t="s">
        <v>381</v>
      </c>
      <c r="E307" s="33" t="s">
        <v>236</v>
      </c>
      <c r="F307" s="6">
        <v>1</v>
      </c>
      <c r="G307" s="1">
        <v>0</v>
      </c>
      <c r="H307" s="2">
        <f t="shared" si="126"/>
        <v>1</v>
      </c>
      <c r="I307" s="15" t="s">
        <v>33</v>
      </c>
      <c r="J307" s="3">
        <v>10.933</v>
      </c>
      <c r="K307" s="40">
        <f t="shared" si="124"/>
        <v>10.933</v>
      </c>
      <c r="L307" s="40">
        <v>7.9170000000000007</v>
      </c>
      <c r="M307" s="40">
        <f t="shared" si="125"/>
        <v>7.9170000000000007</v>
      </c>
      <c r="N307" s="3">
        <v>18.850000000000001</v>
      </c>
      <c r="O307" s="4">
        <f t="shared" si="127"/>
        <v>18.850000000000001</v>
      </c>
      <c r="P307" s="9"/>
    </row>
    <row r="308" spans="1:16" s="8" customFormat="1" ht="14.5" x14ac:dyDescent="0.35">
      <c r="A308" s="35">
        <f>IF(I308&lt;&gt;"",1+MAX($A$1:A307),"")</f>
        <v>259</v>
      </c>
      <c r="B308" s="37" t="s">
        <v>381</v>
      </c>
      <c r="C308" s="37" t="s">
        <v>381</v>
      </c>
      <c r="E308" s="33" t="s">
        <v>237</v>
      </c>
      <c r="F308" s="6">
        <v>1</v>
      </c>
      <c r="G308" s="1">
        <v>0</v>
      </c>
      <c r="H308" s="2">
        <f t="shared" si="126"/>
        <v>1</v>
      </c>
      <c r="I308" s="15" t="s">
        <v>33</v>
      </c>
      <c r="J308" s="3">
        <v>10.149999999999999</v>
      </c>
      <c r="K308" s="40">
        <f t="shared" si="124"/>
        <v>10.149999999999999</v>
      </c>
      <c r="L308" s="40">
        <v>7.35</v>
      </c>
      <c r="M308" s="40">
        <f t="shared" si="125"/>
        <v>7.35</v>
      </c>
      <c r="N308" s="3">
        <v>17.5</v>
      </c>
      <c r="O308" s="4">
        <f t="shared" si="127"/>
        <v>17.5</v>
      </c>
      <c r="P308" s="9"/>
    </row>
    <row r="309" spans="1:16" s="8" customFormat="1" ht="14.5" x14ac:dyDescent="0.35">
      <c r="A309" s="35">
        <f>IF(I309&lt;&gt;"",1+MAX($A$1:A308),"")</f>
        <v>260</v>
      </c>
      <c r="B309" s="37" t="s">
        <v>381</v>
      </c>
      <c r="C309" s="37" t="s">
        <v>381</v>
      </c>
      <c r="E309" s="33" t="s">
        <v>238</v>
      </c>
      <c r="F309" s="6">
        <v>1</v>
      </c>
      <c r="G309" s="1">
        <v>0</v>
      </c>
      <c r="H309" s="2">
        <f t="shared" si="126"/>
        <v>1</v>
      </c>
      <c r="I309" s="15" t="s">
        <v>33</v>
      </c>
      <c r="J309" s="3">
        <v>9.3669999999999991</v>
      </c>
      <c r="K309" s="40">
        <f t="shared" si="124"/>
        <v>9.3669999999999991</v>
      </c>
      <c r="L309" s="40">
        <v>6.7829999999999995</v>
      </c>
      <c r="M309" s="40">
        <f t="shared" si="125"/>
        <v>6.7829999999999995</v>
      </c>
      <c r="N309" s="3">
        <v>16.149999999999999</v>
      </c>
      <c r="O309" s="4">
        <f t="shared" si="127"/>
        <v>16.149999999999999</v>
      </c>
      <c r="P309" s="9"/>
    </row>
    <row r="310" spans="1:16" s="8" customFormat="1" ht="14.5" x14ac:dyDescent="0.35">
      <c r="A310" s="35">
        <f>IF(I310&lt;&gt;"",1+MAX($A$1:A309),"")</f>
        <v>261</v>
      </c>
      <c r="B310" s="37" t="s">
        <v>381</v>
      </c>
      <c r="C310" s="37" t="s">
        <v>381</v>
      </c>
      <c r="E310" s="33" t="s">
        <v>239</v>
      </c>
      <c r="F310" s="6">
        <v>1</v>
      </c>
      <c r="G310" s="1">
        <v>0</v>
      </c>
      <c r="H310" s="2">
        <f t="shared" si="126"/>
        <v>1</v>
      </c>
      <c r="I310" s="15" t="s">
        <v>33</v>
      </c>
      <c r="J310" s="3">
        <v>8.5839999999999996</v>
      </c>
      <c r="K310" s="40">
        <f t="shared" si="124"/>
        <v>8.5839999999999996</v>
      </c>
      <c r="L310" s="40">
        <v>6.2160000000000002</v>
      </c>
      <c r="M310" s="40">
        <f t="shared" si="125"/>
        <v>6.2160000000000002</v>
      </c>
      <c r="N310" s="3">
        <v>14.8</v>
      </c>
      <c r="O310" s="4">
        <f t="shared" si="127"/>
        <v>14.8</v>
      </c>
      <c r="P310" s="9"/>
    </row>
    <row r="311" spans="1:16" s="8" customFormat="1" ht="14.5" x14ac:dyDescent="0.35">
      <c r="A311" s="35">
        <f>IF(I311&lt;&gt;"",1+MAX($A$1:A310),"")</f>
        <v>262</v>
      </c>
      <c r="B311" s="37" t="s">
        <v>381</v>
      </c>
      <c r="C311" s="37" t="s">
        <v>381</v>
      </c>
      <c r="E311" s="33" t="s">
        <v>240</v>
      </c>
      <c r="F311" s="6">
        <v>1</v>
      </c>
      <c r="G311" s="1">
        <v>0</v>
      </c>
      <c r="H311" s="2">
        <f t="shared" si="126"/>
        <v>1</v>
      </c>
      <c r="I311" s="15" t="s">
        <v>33</v>
      </c>
      <c r="J311" s="3">
        <v>7.8009999999999993</v>
      </c>
      <c r="K311" s="40">
        <f t="shared" si="124"/>
        <v>7.8009999999999993</v>
      </c>
      <c r="L311" s="40">
        <v>5.6489999999999991</v>
      </c>
      <c r="M311" s="40">
        <f t="shared" si="125"/>
        <v>5.6489999999999991</v>
      </c>
      <c r="N311" s="3">
        <v>13.45</v>
      </c>
      <c r="O311" s="4">
        <f t="shared" si="127"/>
        <v>13.45</v>
      </c>
      <c r="P311" s="9"/>
    </row>
    <row r="312" spans="1:16" s="8" customFormat="1" ht="14.5" x14ac:dyDescent="0.35">
      <c r="A312" s="35">
        <f>IF(I312&lt;&gt;"",1+MAX($A$1:A311),"")</f>
        <v>263</v>
      </c>
      <c r="B312" s="37" t="s">
        <v>381</v>
      </c>
      <c r="C312" s="37" t="s">
        <v>381</v>
      </c>
      <c r="E312" s="33" t="s">
        <v>241</v>
      </c>
      <c r="F312" s="6">
        <v>1</v>
      </c>
      <c r="G312" s="1">
        <v>0</v>
      </c>
      <c r="H312" s="2">
        <f t="shared" si="126"/>
        <v>1</v>
      </c>
      <c r="I312" s="15" t="s">
        <v>33</v>
      </c>
      <c r="J312" s="3">
        <v>7.0179999999999989</v>
      </c>
      <c r="K312" s="40">
        <f t="shared" si="124"/>
        <v>7.0179999999999989</v>
      </c>
      <c r="L312" s="40">
        <v>5.0819999999999999</v>
      </c>
      <c r="M312" s="40">
        <f t="shared" si="125"/>
        <v>5.0819999999999999</v>
      </c>
      <c r="N312" s="3">
        <v>12.1</v>
      </c>
      <c r="O312" s="4">
        <f t="shared" si="127"/>
        <v>12.1</v>
      </c>
      <c r="P312" s="9"/>
    </row>
    <row r="313" spans="1:16" s="8" customFormat="1" ht="14.5" x14ac:dyDescent="0.35">
      <c r="A313" s="35">
        <f>IF(I313&lt;&gt;"",1+MAX($A$1:A312),"")</f>
        <v>264</v>
      </c>
      <c r="B313" s="37" t="s">
        <v>381</v>
      </c>
      <c r="C313" s="37" t="s">
        <v>381</v>
      </c>
      <c r="E313" s="33" t="s">
        <v>242</v>
      </c>
      <c r="F313" s="6">
        <v>1</v>
      </c>
      <c r="G313" s="1">
        <v>0</v>
      </c>
      <c r="H313" s="2">
        <f t="shared" si="126"/>
        <v>1</v>
      </c>
      <c r="I313" s="15" t="s">
        <v>33</v>
      </c>
      <c r="J313" s="3">
        <v>6.2349999999999994</v>
      </c>
      <c r="K313" s="40">
        <f t="shared" si="124"/>
        <v>6.2349999999999994</v>
      </c>
      <c r="L313" s="40">
        <v>4.5149999999999997</v>
      </c>
      <c r="M313" s="40">
        <f t="shared" si="125"/>
        <v>4.5149999999999997</v>
      </c>
      <c r="N313" s="3">
        <v>10.75</v>
      </c>
      <c r="O313" s="4">
        <f t="shared" si="127"/>
        <v>10.75</v>
      </c>
      <c r="P313" s="9"/>
    </row>
    <row r="314" spans="1:16" s="8" customFormat="1" ht="14.5" x14ac:dyDescent="0.35">
      <c r="A314" s="35">
        <f>IF(I314&lt;&gt;"",1+MAX($A$1:A313),"")</f>
        <v>265</v>
      </c>
      <c r="B314" s="37" t="s">
        <v>381</v>
      </c>
      <c r="C314" s="37" t="s">
        <v>381</v>
      </c>
      <c r="E314" s="33" t="s">
        <v>243</v>
      </c>
      <c r="F314" s="6">
        <v>1</v>
      </c>
      <c r="G314" s="1">
        <v>0</v>
      </c>
      <c r="H314" s="2">
        <f t="shared" si="126"/>
        <v>1</v>
      </c>
      <c r="I314" s="15" t="s">
        <v>33</v>
      </c>
      <c r="J314" s="3">
        <v>5.4519999999999991</v>
      </c>
      <c r="K314" s="40">
        <f t="shared" si="124"/>
        <v>5.4519999999999991</v>
      </c>
      <c r="L314" s="40">
        <v>3.9479999999999991</v>
      </c>
      <c r="M314" s="40">
        <f t="shared" si="125"/>
        <v>3.9479999999999991</v>
      </c>
      <c r="N314" s="3">
        <v>9.3999999999999986</v>
      </c>
      <c r="O314" s="4">
        <f t="shared" si="127"/>
        <v>9.3999999999999986</v>
      </c>
      <c r="P314" s="9"/>
    </row>
    <row r="315" spans="1:16" s="8" customFormat="1" ht="14.5" x14ac:dyDescent="0.35">
      <c r="A315" s="35">
        <f>IF(I315&lt;&gt;"",1+MAX($A$1:A314),"")</f>
        <v>266</v>
      </c>
      <c r="B315" s="37" t="s">
        <v>381</v>
      </c>
      <c r="C315" s="37" t="s">
        <v>381</v>
      </c>
      <c r="E315" s="33" t="s">
        <v>244</v>
      </c>
      <c r="F315" s="6">
        <v>1</v>
      </c>
      <c r="G315" s="1">
        <v>0</v>
      </c>
      <c r="H315" s="2">
        <f t="shared" si="126"/>
        <v>1</v>
      </c>
      <c r="I315" s="15" t="s">
        <v>33</v>
      </c>
      <c r="J315" s="3">
        <v>18.792000000000002</v>
      </c>
      <c r="K315" s="40">
        <f t="shared" si="124"/>
        <v>18.792000000000002</v>
      </c>
      <c r="L315" s="40">
        <v>13.608000000000002</v>
      </c>
      <c r="M315" s="40">
        <f t="shared" si="125"/>
        <v>13.608000000000002</v>
      </c>
      <c r="N315" s="3">
        <v>32.400000000000006</v>
      </c>
      <c r="O315" s="4">
        <f t="shared" si="127"/>
        <v>32.400000000000006</v>
      </c>
      <c r="P315" s="9"/>
    </row>
    <row r="316" spans="1:16" s="8" customFormat="1" ht="14.5" x14ac:dyDescent="0.35">
      <c r="A316" s="35">
        <f>IF(I316&lt;&gt;"",1+MAX($A$1:A315),"")</f>
        <v>267</v>
      </c>
      <c r="B316" s="37" t="s">
        <v>381</v>
      </c>
      <c r="C316" s="37" t="s">
        <v>381</v>
      </c>
      <c r="E316" s="33" t="s">
        <v>245</v>
      </c>
      <c r="F316" s="6">
        <v>1</v>
      </c>
      <c r="G316" s="1">
        <v>0</v>
      </c>
      <c r="H316" s="2">
        <f t="shared" si="126"/>
        <v>1</v>
      </c>
      <c r="I316" s="15" t="s">
        <v>33</v>
      </c>
      <c r="J316" s="3">
        <v>19.574999999999999</v>
      </c>
      <c r="K316" s="40">
        <f t="shared" si="124"/>
        <v>19.574999999999999</v>
      </c>
      <c r="L316" s="40">
        <v>14.174999999999999</v>
      </c>
      <c r="M316" s="40">
        <f t="shared" si="125"/>
        <v>14.174999999999999</v>
      </c>
      <c r="N316" s="3">
        <v>33.75</v>
      </c>
      <c r="O316" s="4">
        <f t="shared" si="127"/>
        <v>33.75</v>
      </c>
      <c r="P316" s="9"/>
    </row>
    <row r="317" spans="1:16" s="8" customFormat="1" ht="14.5" x14ac:dyDescent="0.35">
      <c r="A317" s="35">
        <f>IF(I317&lt;&gt;"",1+MAX($A$1:A316),"")</f>
        <v>268</v>
      </c>
      <c r="B317" s="37" t="s">
        <v>381</v>
      </c>
      <c r="C317" s="37" t="s">
        <v>381</v>
      </c>
      <c r="E317" s="33" t="s">
        <v>246</v>
      </c>
      <c r="F317" s="6">
        <v>1</v>
      </c>
      <c r="G317" s="1">
        <v>0</v>
      </c>
      <c r="H317" s="2">
        <f t="shared" si="126"/>
        <v>1</v>
      </c>
      <c r="I317" s="15" t="s">
        <v>33</v>
      </c>
      <c r="J317" s="3">
        <v>20.386999999999997</v>
      </c>
      <c r="K317" s="40">
        <f t="shared" si="124"/>
        <v>20.386999999999997</v>
      </c>
      <c r="L317" s="40">
        <v>14.762999999999998</v>
      </c>
      <c r="M317" s="40">
        <f t="shared" si="125"/>
        <v>14.762999999999998</v>
      </c>
      <c r="N317" s="3">
        <v>35.15</v>
      </c>
      <c r="O317" s="4">
        <f t="shared" si="127"/>
        <v>35.15</v>
      </c>
      <c r="P317" s="9"/>
    </row>
    <row r="318" spans="1:16" s="8" customFormat="1" ht="14.5" x14ac:dyDescent="0.35">
      <c r="A318" s="35">
        <f>IF(I318&lt;&gt;"",1+MAX($A$1:A317),"")</f>
        <v>269</v>
      </c>
      <c r="B318" s="37" t="s">
        <v>381</v>
      </c>
      <c r="C318" s="37" t="s">
        <v>381</v>
      </c>
      <c r="E318" s="33" t="s">
        <v>247</v>
      </c>
      <c r="F318" s="6">
        <v>1</v>
      </c>
      <c r="G318" s="1">
        <v>0</v>
      </c>
      <c r="H318" s="2">
        <f t="shared" si="126"/>
        <v>1</v>
      </c>
      <c r="I318" s="15" t="s">
        <v>33</v>
      </c>
      <c r="J318" s="3">
        <v>21.169999999999998</v>
      </c>
      <c r="K318" s="40">
        <f t="shared" si="124"/>
        <v>21.169999999999998</v>
      </c>
      <c r="L318" s="40">
        <v>15.33</v>
      </c>
      <c r="M318" s="40">
        <f t="shared" si="125"/>
        <v>15.33</v>
      </c>
      <c r="N318" s="3">
        <v>36.5</v>
      </c>
      <c r="O318" s="4">
        <f t="shared" si="127"/>
        <v>36.5</v>
      </c>
      <c r="P318" s="9"/>
    </row>
    <row r="319" spans="1:16" s="8" customFormat="1" ht="14.5" x14ac:dyDescent="0.35">
      <c r="A319" s="35">
        <f>IF(I319&lt;&gt;"",1+MAX($A$1:A318),"")</f>
        <v>270</v>
      </c>
      <c r="B319" s="37" t="s">
        <v>381</v>
      </c>
      <c r="C319" s="37" t="s">
        <v>381</v>
      </c>
      <c r="E319" s="33" t="s">
        <v>248</v>
      </c>
      <c r="F319" s="6">
        <v>1</v>
      </c>
      <c r="G319" s="1">
        <v>0</v>
      </c>
      <c r="H319" s="2">
        <f t="shared" si="126"/>
        <v>1</v>
      </c>
      <c r="I319" s="15" t="s">
        <v>33</v>
      </c>
      <c r="J319" s="3">
        <v>21.952999999999999</v>
      </c>
      <c r="K319" s="40">
        <f t="shared" si="124"/>
        <v>21.952999999999999</v>
      </c>
      <c r="L319" s="40">
        <v>15.897</v>
      </c>
      <c r="M319" s="40">
        <f t="shared" si="125"/>
        <v>15.897</v>
      </c>
      <c r="N319" s="3">
        <v>37.85</v>
      </c>
      <c r="O319" s="4">
        <f t="shared" si="127"/>
        <v>37.85</v>
      </c>
      <c r="P319" s="9"/>
    </row>
    <row r="320" spans="1:16" s="8" customFormat="1" x14ac:dyDescent="0.35">
      <c r="A320" s="35" t="str">
        <f>IF(I320&lt;&gt;"",1+MAX($A$1:A319),"")</f>
        <v/>
      </c>
      <c r="B320" s="59"/>
      <c r="C320" s="60"/>
      <c r="E320" s="33"/>
      <c r="F320" s="6"/>
      <c r="G320" s="1"/>
      <c r="H320" s="2"/>
      <c r="I320" s="15"/>
      <c r="J320" s="3"/>
      <c r="K320" s="40"/>
      <c r="L320" s="40"/>
      <c r="M320" s="40"/>
      <c r="N320" s="3"/>
      <c r="O320" s="4"/>
      <c r="P320" s="9"/>
    </row>
    <row r="321" spans="1:16" x14ac:dyDescent="0.35">
      <c r="A321" s="35" t="str">
        <f>IF(I321&lt;&gt;"",1+MAX($A$1:A320),"")</f>
        <v/>
      </c>
      <c r="B321" s="59"/>
      <c r="C321" s="60"/>
      <c r="D321" s="45"/>
      <c r="E321" s="50" t="s">
        <v>44</v>
      </c>
      <c r="F321" s="51"/>
      <c r="G321" s="8"/>
      <c r="H321" s="8"/>
      <c r="J321" s="3"/>
      <c r="K321" s="40"/>
      <c r="L321" s="40"/>
      <c r="M321" s="40"/>
      <c r="N321" s="3"/>
      <c r="O321" s="4"/>
      <c r="P321" s="25"/>
    </row>
    <row r="322" spans="1:16" s="8" customFormat="1" x14ac:dyDescent="0.35">
      <c r="A322" s="35">
        <f>IF(I322&lt;&gt;"",1+MAX($A$1:A321),"")</f>
        <v>271</v>
      </c>
      <c r="B322" s="37" t="s">
        <v>381</v>
      </c>
      <c r="C322" s="37" t="s">
        <v>381</v>
      </c>
      <c r="E322" s="33" t="s">
        <v>151</v>
      </c>
      <c r="F322" s="58">
        <v>23</v>
      </c>
      <c r="G322" s="1">
        <v>0</v>
      </c>
      <c r="H322" s="2">
        <f t="shared" ref="H322" si="128">F322*(1+G322)</f>
        <v>23</v>
      </c>
      <c r="I322" s="15" t="s">
        <v>33</v>
      </c>
      <c r="J322" s="76">
        <v>116.25</v>
      </c>
      <c r="K322" s="77">
        <f t="shared" ref="K322" si="129">J322*H322</f>
        <v>2673.75</v>
      </c>
      <c r="L322" s="77">
        <v>71.25</v>
      </c>
      <c r="M322" s="77">
        <f t="shared" ref="M322" si="130">L322*H322</f>
        <v>1638.75</v>
      </c>
      <c r="N322" s="76">
        <v>187.5</v>
      </c>
      <c r="O322" s="4">
        <f t="shared" ref="O322" si="131">N322*H322</f>
        <v>4312.5</v>
      </c>
      <c r="P322" s="9"/>
    </row>
    <row r="323" spans="1:16" s="8" customFormat="1" x14ac:dyDescent="0.35">
      <c r="A323" s="35">
        <f>IF(I323&lt;&gt;"",1+MAX($A$1:A322),"")</f>
        <v>272</v>
      </c>
      <c r="B323" s="37" t="s">
        <v>381</v>
      </c>
      <c r="C323" s="37" t="s">
        <v>381</v>
      </c>
      <c r="E323" s="33" t="s">
        <v>152</v>
      </c>
      <c r="F323" s="58">
        <v>7</v>
      </c>
      <c r="G323" s="1">
        <v>0</v>
      </c>
      <c r="H323" s="2">
        <f t="shared" ref="H323:H326" si="132">F323*(1+G323)</f>
        <v>7</v>
      </c>
      <c r="I323" s="15" t="s">
        <v>33</v>
      </c>
      <c r="J323" s="79">
        <v>24.8</v>
      </c>
      <c r="K323" s="79">
        <f>J323*H323</f>
        <v>173.6</v>
      </c>
      <c r="L323" s="79">
        <v>15.2</v>
      </c>
      <c r="M323" s="79">
        <f>L323*H323</f>
        <v>106.39999999999999</v>
      </c>
      <c r="N323" s="78">
        <v>40</v>
      </c>
      <c r="O323" s="4">
        <f t="shared" ref="O323:O330" si="133">N323*H323</f>
        <v>280</v>
      </c>
      <c r="P323" s="9"/>
    </row>
    <row r="324" spans="1:16" s="8" customFormat="1" x14ac:dyDescent="0.35">
      <c r="A324" s="35">
        <f>IF(I324&lt;&gt;"",1+MAX($A$1:A323),"")</f>
        <v>273</v>
      </c>
      <c r="B324" s="37" t="s">
        <v>381</v>
      </c>
      <c r="C324" s="37" t="s">
        <v>381</v>
      </c>
      <c r="E324" s="33" t="s">
        <v>153</v>
      </c>
      <c r="F324" s="58">
        <v>9</v>
      </c>
      <c r="G324" s="1">
        <v>0</v>
      </c>
      <c r="H324" s="2">
        <f t="shared" si="132"/>
        <v>9</v>
      </c>
      <c r="I324" s="15" t="s">
        <v>33</v>
      </c>
      <c r="J324" s="77">
        <v>72</v>
      </c>
      <c r="K324" s="77">
        <f t="shared" ref="K324:K325" si="134">J324*H324</f>
        <v>648</v>
      </c>
      <c r="L324" s="77">
        <v>62</v>
      </c>
      <c r="M324" s="77">
        <f t="shared" ref="M324:M325" si="135">L324*H324</f>
        <v>558</v>
      </c>
      <c r="N324" s="76">
        <v>134</v>
      </c>
      <c r="O324" s="4">
        <f t="shared" si="133"/>
        <v>1206</v>
      </c>
      <c r="P324" s="9"/>
    </row>
    <row r="325" spans="1:16" s="8" customFormat="1" x14ac:dyDescent="0.35">
      <c r="A325" s="35">
        <f>IF(I325&lt;&gt;"",1+MAX($A$1:A324),"")</f>
        <v>274</v>
      </c>
      <c r="B325" s="37" t="s">
        <v>381</v>
      </c>
      <c r="C325" s="37" t="s">
        <v>381</v>
      </c>
      <c r="E325" s="33" t="s">
        <v>154</v>
      </c>
      <c r="F325" s="58">
        <v>1</v>
      </c>
      <c r="G325" s="1">
        <v>0</v>
      </c>
      <c r="H325" s="2">
        <f t="shared" si="132"/>
        <v>1</v>
      </c>
      <c r="I325" s="15" t="s">
        <v>33</v>
      </c>
      <c r="J325" s="76">
        <v>124</v>
      </c>
      <c r="K325" s="77">
        <f t="shared" si="134"/>
        <v>124</v>
      </c>
      <c r="L325" s="77">
        <v>76</v>
      </c>
      <c r="M325" s="77">
        <f t="shared" si="135"/>
        <v>76</v>
      </c>
      <c r="N325" s="76">
        <v>200</v>
      </c>
      <c r="O325" s="4">
        <f t="shared" si="133"/>
        <v>200</v>
      </c>
      <c r="P325" s="9"/>
    </row>
    <row r="326" spans="1:16" s="8" customFormat="1" x14ac:dyDescent="0.35">
      <c r="A326" s="35">
        <f>IF(I326&lt;&gt;"",1+MAX($A$1:A325),"")</f>
        <v>275</v>
      </c>
      <c r="B326" s="37" t="s">
        <v>381</v>
      </c>
      <c r="C326" s="37" t="s">
        <v>381</v>
      </c>
      <c r="E326" s="33" t="s">
        <v>155</v>
      </c>
      <c r="F326" s="58">
        <v>1</v>
      </c>
      <c r="G326" s="1">
        <v>0</v>
      </c>
      <c r="H326" s="2">
        <f t="shared" si="132"/>
        <v>1</v>
      </c>
      <c r="I326" s="15" t="s">
        <v>33</v>
      </c>
      <c r="J326" s="76">
        <v>151.9</v>
      </c>
      <c r="K326" s="77">
        <f t="shared" ref="K326" si="136">J326*H326</f>
        <v>151.9</v>
      </c>
      <c r="L326" s="77">
        <v>93.1</v>
      </c>
      <c r="M326" s="77">
        <f t="shared" ref="M326" si="137">L326*H326</f>
        <v>93.1</v>
      </c>
      <c r="N326" s="76">
        <v>245</v>
      </c>
      <c r="O326" s="4">
        <f t="shared" si="133"/>
        <v>245</v>
      </c>
      <c r="P326" s="9"/>
    </row>
    <row r="327" spans="1:16" s="8" customFormat="1" x14ac:dyDescent="0.35">
      <c r="A327" s="35" t="str">
        <f>IF(I327&lt;&gt;"",1+MAX($A$1:A326),"")</f>
        <v/>
      </c>
      <c r="B327" s="59"/>
      <c r="C327" s="60"/>
      <c r="E327" s="33"/>
      <c r="F327" s="6"/>
      <c r="G327" s="1"/>
      <c r="H327" s="2"/>
      <c r="I327" s="15"/>
      <c r="J327" s="3"/>
      <c r="K327" s="40"/>
      <c r="L327" s="40"/>
      <c r="M327" s="40"/>
      <c r="N327" s="3"/>
      <c r="O327" s="67"/>
      <c r="P327" s="26"/>
    </row>
    <row r="328" spans="1:16" x14ac:dyDescent="0.35">
      <c r="A328" s="35" t="str">
        <f>IF(I328&lt;&gt;"",1+MAX($A$1:A327),"")</f>
        <v/>
      </c>
      <c r="B328" s="59"/>
      <c r="C328" s="60"/>
      <c r="D328" s="45"/>
      <c r="E328" s="50" t="s">
        <v>35</v>
      </c>
      <c r="F328" s="51"/>
      <c r="G328" s="8"/>
      <c r="H328" s="8"/>
      <c r="J328" s="3"/>
      <c r="K328" s="40"/>
      <c r="L328" s="40"/>
      <c r="M328" s="40"/>
      <c r="N328" s="3"/>
      <c r="O328" s="67"/>
      <c r="P328" s="66"/>
    </row>
    <row r="329" spans="1:16" s="8" customFormat="1" x14ac:dyDescent="0.35">
      <c r="A329" s="35">
        <f>IF(I329&lt;&gt;"",1+MAX($A$1:A328),"")</f>
        <v>276</v>
      </c>
      <c r="B329" s="37" t="s">
        <v>381</v>
      </c>
      <c r="C329" s="37" t="s">
        <v>381</v>
      </c>
      <c r="E329" s="33" t="s">
        <v>284</v>
      </c>
      <c r="F329" s="70">
        <v>51.89</v>
      </c>
      <c r="G329" s="1">
        <v>0.1</v>
      </c>
      <c r="H329" s="2">
        <f t="shared" ref="H329:H330" si="138">F329*(1+G329)</f>
        <v>57.079000000000008</v>
      </c>
      <c r="I329" s="15" t="s">
        <v>26</v>
      </c>
      <c r="J329" s="79">
        <v>2.2800000000000002</v>
      </c>
      <c r="K329" s="79">
        <f>J329*H329</f>
        <v>130.14012000000002</v>
      </c>
      <c r="L329" s="79">
        <v>3.7199999999999998</v>
      </c>
      <c r="M329" s="79">
        <f>L329*H329</f>
        <v>212.33388000000002</v>
      </c>
      <c r="N329" s="3">
        <v>6</v>
      </c>
      <c r="O329" s="67">
        <f t="shared" si="133"/>
        <v>342.47400000000005</v>
      </c>
      <c r="P329" s="26"/>
    </row>
    <row r="330" spans="1:16" s="8" customFormat="1" x14ac:dyDescent="0.35">
      <c r="A330" s="35">
        <f>IF(I330&lt;&gt;"",1+MAX($A$1:A329),"")</f>
        <v>277</v>
      </c>
      <c r="B330" s="37" t="s">
        <v>381</v>
      </c>
      <c r="C330" s="37" t="s">
        <v>381</v>
      </c>
      <c r="E330" s="33" t="s">
        <v>285</v>
      </c>
      <c r="F330" s="70">
        <v>181.77</v>
      </c>
      <c r="G330" s="1">
        <v>0.1</v>
      </c>
      <c r="H330" s="2">
        <f t="shared" si="138"/>
        <v>199.94700000000003</v>
      </c>
      <c r="I330" s="15" t="s">
        <v>26</v>
      </c>
      <c r="J330" s="79">
        <v>2.66</v>
      </c>
      <c r="K330" s="79">
        <f>J330*H330</f>
        <v>531.8590200000001</v>
      </c>
      <c r="L330" s="79">
        <v>4.34</v>
      </c>
      <c r="M330" s="79">
        <f>L330*H330</f>
        <v>867.76998000000015</v>
      </c>
      <c r="N330" s="3">
        <v>7</v>
      </c>
      <c r="O330" s="67">
        <f t="shared" si="133"/>
        <v>1399.6290000000001</v>
      </c>
      <c r="P330" s="26"/>
    </row>
    <row r="331" spans="1:16" s="8" customFormat="1" x14ac:dyDescent="0.35">
      <c r="A331" s="35">
        <f>IF(I331&lt;&gt;"",1+MAX($A$1:A330),"")</f>
        <v>278</v>
      </c>
      <c r="B331" s="37" t="s">
        <v>381</v>
      </c>
      <c r="C331" s="37" t="s">
        <v>381</v>
      </c>
      <c r="E331" s="33" t="s">
        <v>286</v>
      </c>
      <c r="F331" s="70">
        <v>47.72</v>
      </c>
      <c r="G331" s="1">
        <v>0.1</v>
      </c>
      <c r="H331" s="2">
        <f t="shared" ref="H331:H333" si="139">F331*(1+G331)</f>
        <v>52.492000000000004</v>
      </c>
      <c r="I331" s="15" t="s">
        <v>26</v>
      </c>
      <c r="J331" s="79">
        <v>2.66</v>
      </c>
      <c r="K331" s="79">
        <f>J331*H331</f>
        <v>139.62872000000002</v>
      </c>
      <c r="L331" s="79">
        <v>4.34</v>
      </c>
      <c r="M331" s="79">
        <f>L331*H331</f>
        <v>227.81528</v>
      </c>
      <c r="N331" s="3">
        <v>7</v>
      </c>
      <c r="O331" s="67">
        <f t="shared" ref="O331:O341" si="140">N331*H331</f>
        <v>367.44400000000002</v>
      </c>
      <c r="P331" s="26"/>
    </row>
    <row r="332" spans="1:16" s="8" customFormat="1" x14ac:dyDescent="0.35">
      <c r="A332" s="35">
        <f>IF(I332&lt;&gt;"",1+MAX($A$1:A331),"")</f>
        <v>279</v>
      </c>
      <c r="B332" s="37" t="s">
        <v>381</v>
      </c>
      <c r="C332" s="37" t="s">
        <v>381</v>
      </c>
      <c r="E332" s="33" t="s">
        <v>287</v>
      </c>
      <c r="F332" s="70">
        <v>25.97</v>
      </c>
      <c r="G332" s="1">
        <v>0.1</v>
      </c>
      <c r="H332" s="2">
        <f t="shared" si="139"/>
        <v>28.567</v>
      </c>
      <c r="I332" s="15" t="s">
        <v>26</v>
      </c>
      <c r="J332" s="79">
        <v>3.04</v>
      </c>
      <c r="K332" s="79">
        <f>J332*H332</f>
        <v>86.843680000000006</v>
      </c>
      <c r="L332" s="79">
        <v>4.96</v>
      </c>
      <c r="M332" s="79">
        <f>L332*H332</f>
        <v>141.69232</v>
      </c>
      <c r="N332" s="3">
        <v>8</v>
      </c>
      <c r="O332" s="67">
        <f t="shared" si="140"/>
        <v>228.536</v>
      </c>
      <c r="P332" s="26"/>
    </row>
    <row r="333" spans="1:16" s="8" customFormat="1" x14ac:dyDescent="0.35">
      <c r="A333" s="35">
        <f>IF(I333&lt;&gt;"",1+MAX($A$1:A332),"")</f>
        <v>280</v>
      </c>
      <c r="B333" s="37" t="s">
        <v>381</v>
      </c>
      <c r="C333" s="37" t="s">
        <v>381</v>
      </c>
      <c r="E333" s="33" t="s">
        <v>288</v>
      </c>
      <c r="F333" s="70">
        <v>80.180000000000007</v>
      </c>
      <c r="G333" s="1">
        <v>0.1</v>
      </c>
      <c r="H333" s="2">
        <f t="shared" si="139"/>
        <v>88.198000000000022</v>
      </c>
      <c r="I333" s="15" t="s">
        <v>26</v>
      </c>
      <c r="J333" s="79">
        <v>2.48</v>
      </c>
      <c r="K333" s="79">
        <f>J333*H333</f>
        <v>218.73104000000006</v>
      </c>
      <c r="L333" s="79">
        <v>1.52</v>
      </c>
      <c r="M333" s="79">
        <f>L333*H333</f>
        <v>134.06096000000002</v>
      </c>
      <c r="N333" s="78">
        <v>4</v>
      </c>
      <c r="O333" s="67">
        <f t="shared" si="140"/>
        <v>352.79200000000009</v>
      </c>
      <c r="P333" s="26"/>
    </row>
    <row r="334" spans="1:16" x14ac:dyDescent="0.35">
      <c r="A334" s="35">
        <f>IF(I334&lt;&gt;"",1+MAX($A$1:A333),"")</f>
        <v>281</v>
      </c>
      <c r="B334" s="37" t="s">
        <v>381</v>
      </c>
      <c r="C334" s="37" t="s">
        <v>381</v>
      </c>
      <c r="D334" s="8"/>
      <c r="E334" s="33" t="s">
        <v>462</v>
      </c>
      <c r="F334" s="51">
        <v>413</v>
      </c>
      <c r="G334" s="1">
        <v>0.1</v>
      </c>
      <c r="H334" s="2">
        <f>F334*(1+G334)</f>
        <v>454.3</v>
      </c>
      <c r="I334" s="15" t="s">
        <v>26</v>
      </c>
      <c r="J334" s="40">
        <v>7.2610000000000001</v>
      </c>
      <c r="K334" s="40">
        <f t="shared" ref="K334" si="141">J334*H334</f>
        <v>3298.6723000000002</v>
      </c>
      <c r="L334" s="40">
        <v>6.4389999999999992</v>
      </c>
      <c r="M334" s="40">
        <f t="shared" ref="M334" si="142">L334*H334</f>
        <v>2925.2376999999997</v>
      </c>
      <c r="N334" s="3">
        <v>13.7</v>
      </c>
      <c r="O334" s="68">
        <f t="shared" si="140"/>
        <v>6223.91</v>
      </c>
      <c r="P334" s="66"/>
    </row>
    <row r="335" spans="1:16" s="8" customFormat="1" x14ac:dyDescent="0.35">
      <c r="A335" s="35" t="str">
        <f>IF(I335&lt;&gt;"",1+MAX($A$1:A334),"")</f>
        <v/>
      </c>
      <c r="B335" s="59"/>
      <c r="C335" s="60"/>
      <c r="E335" s="33"/>
      <c r="F335" s="6"/>
      <c r="G335" s="1"/>
      <c r="H335" s="2"/>
      <c r="I335" s="15"/>
      <c r="J335" s="3"/>
      <c r="K335" s="40"/>
      <c r="L335" s="40"/>
      <c r="M335" s="40"/>
      <c r="N335" s="3"/>
      <c r="O335" s="67"/>
      <c r="P335" s="26"/>
    </row>
    <row r="336" spans="1:16" x14ac:dyDescent="0.35">
      <c r="A336" s="35" t="str">
        <f>IF(I336&lt;&gt;"",1+MAX($A$1:A335),"")</f>
        <v/>
      </c>
      <c r="B336" s="59"/>
      <c r="C336" s="60"/>
      <c r="D336" s="45"/>
      <c r="E336" s="50" t="s">
        <v>383</v>
      </c>
      <c r="F336" s="51"/>
      <c r="G336" s="8"/>
      <c r="H336" s="8"/>
      <c r="J336" s="3"/>
      <c r="K336" s="40"/>
      <c r="L336" s="40"/>
      <c r="M336" s="40"/>
      <c r="N336" s="3"/>
      <c r="O336" s="67"/>
      <c r="P336" s="66"/>
    </row>
    <row r="337" spans="1:16" s="8" customFormat="1" ht="14.5" x14ac:dyDescent="0.35">
      <c r="A337" s="35">
        <f>IF(I337&lt;&gt;"",1+MAX($A$1:A336),"")</f>
        <v>282</v>
      </c>
      <c r="B337" s="37" t="s">
        <v>380</v>
      </c>
      <c r="C337" s="37" t="s">
        <v>380</v>
      </c>
      <c r="E337" s="33" t="s">
        <v>385</v>
      </c>
      <c r="F337" s="6">
        <v>1</v>
      </c>
      <c r="G337" s="1">
        <v>0</v>
      </c>
      <c r="H337" s="2">
        <f t="shared" ref="H337" si="143">F337*(1+G337)</f>
        <v>1</v>
      </c>
      <c r="I337" s="15" t="s">
        <v>33</v>
      </c>
      <c r="J337" s="3">
        <v>1368</v>
      </c>
      <c r="K337" s="40">
        <f t="shared" ref="K337:K341" si="144">J337*H337</f>
        <v>1368</v>
      </c>
      <c r="L337" s="40">
        <v>2232</v>
      </c>
      <c r="M337" s="40">
        <f t="shared" ref="M337:M341" si="145">L337*H337</f>
        <v>2232</v>
      </c>
      <c r="N337" s="3">
        <v>3600</v>
      </c>
      <c r="O337" s="67">
        <f t="shared" si="140"/>
        <v>3600</v>
      </c>
      <c r="P337" s="26"/>
    </row>
    <row r="338" spans="1:16" s="8" customFormat="1" x14ac:dyDescent="0.35">
      <c r="A338" s="35" t="str">
        <f>IF(I338&lt;&gt;"",1+MAX($A$1:A337),"")</f>
        <v/>
      </c>
      <c r="B338" s="59"/>
      <c r="C338" s="60"/>
      <c r="E338" s="33"/>
      <c r="F338" s="6"/>
      <c r="G338" s="1"/>
      <c r="H338" s="2"/>
      <c r="I338" s="15"/>
      <c r="J338" s="3"/>
      <c r="K338" s="40"/>
      <c r="L338" s="40"/>
      <c r="M338" s="40"/>
      <c r="N338" s="3"/>
      <c r="O338" s="67"/>
      <c r="P338" s="26"/>
    </row>
    <row r="339" spans="1:16" x14ac:dyDescent="0.35">
      <c r="A339" s="35" t="str">
        <f>IF(I339&lt;&gt;"",1+MAX($A$1:A338),"")</f>
        <v/>
      </c>
      <c r="B339" s="59"/>
      <c r="C339" s="60"/>
      <c r="D339" s="45"/>
      <c r="E339" s="50" t="s">
        <v>389</v>
      </c>
      <c r="F339" s="51"/>
      <c r="G339" s="8"/>
      <c r="H339" s="8"/>
      <c r="J339" s="3"/>
      <c r="K339" s="40"/>
      <c r="L339" s="40"/>
      <c r="M339" s="40"/>
      <c r="N339" s="3"/>
      <c r="O339" s="67"/>
      <c r="P339" s="66"/>
    </row>
    <row r="340" spans="1:16" s="8" customFormat="1" ht="14.5" x14ac:dyDescent="0.35">
      <c r="A340" s="35">
        <f>IF(I340&lt;&gt;"",1+MAX($A$1:A339),"")</f>
        <v>283</v>
      </c>
      <c r="B340" s="37" t="s">
        <v>380</v>
      </c>
      <c r="C340" s="37" t="s">
        <v>380</v>
      </c>
      <c r="E340" s="33" t="s">
        <v>390</v>
      </c>
      <c r="F340" s="6">
        <v>16.82</v>
      </c>
      <c r="G340" s="1">
        <v>0.1</v>
      </c>
      <c r="H340" s="2">
        <f t="shared" ref="H340:H341" si="146">F340*(1+G340)</f>
        <v>18.502000000000002</v>
      </c>
      <c r="I340" s="15" t="s">
        <v>26</v>
      </c>
      <c r="J340" s="3">
        <v>121.6</v>
      </c>
      <c r="K340" s="40">
        <f t="shared" si="144"/>
        <v>2249.8432000000003</v>
      </c>
      <c r="L340" s="40">
        <v>198.4</v>
      </c>
      <c r="M340" s="40">
        <f t="shared" si="145"/>
        <v>3670.7968000000005</v>
      </c>
      <c r="N340" s="3">
        <v>320</v>
      </c>
      <c r="O340" s="67">
        <f t="shared" si="140"/>
        <v>5920.6400000000012</v>
      </c>
      <c r="P340" s="26"/>
    </row>
    <row r="341" spans="1:16" s="8" customFormat="1" ht="14.5" x14ac:dyDescent="0.35">
      <c r="A341" s="35">
        <f>IF(I341&lt;&gt;"",1+MAX($A$1:A340),"")</f>
        <v>284</v>
      </c>
      <c r="B341" s="37" t="s">
        <v>380</v>
      </c>
      <c r="C341" s="37" t="s">
        <v>380</v>
      </c>
      <c r="E341" s="33" t="s">
        <v>432</v>
      </c>
      <c r="F341" s="6">
        <v>13.18</v>
      </c>
      <c r="G341" s="1">
        <v>0.1</v>
      </c>
      <c r="H341" s="2">
        <f t="shared" si="146"/>
        <v>14.498000000000001</v>
      </c>
      <c r="I341" s="15" t="s">
        <v>26</v>
      </c>
      <c r="J341" s="3">
        <v>121.6</v>
      </c>
      <c r="K341" s="40">
        <f t="shared" si="144"/>
        <v>1762.9568000000002</v>
      </c>
      <c r="L341" s="40">
        <v>198.4</v>
      </c>
      <c r="M341" s="40">
        <f t="shared" si="145"/>
        <v>2876.4032000000002</v>
      </c>
      <c r="N341" s="3">
        <v>320</v>
      </c>
      <c r="O341" s="67">
        <f t="shared" si="140"/>
        <v>4639.3600000000006</v>
      </c>
      <c r="P341" s="26"/>
    </row>
    <row r="342" spans="1:16" s="8" customFormat="1" x14ac:dyDescent="0.35">
      <c r="A342" s="35" t="str">
        <f>IF(I342&lt;&gt;"",1+MAX($A$1:A341),"")</f>
        <v/>
      </c>
      <c r="B342" s="59"/>
      <c r="C342" s="60"/>
      <c r="E342" s="33"/>
      <c r="F342" s="6"/>
      <c r="G342" s="1"/>
      <c r="H342" s="2"/>
      <c r="I342" s="15"/>
      <c r="J342" s="3"/>
      <c r="K342" s="40"/>
      <c r="L342" s="40"/>
      <c r="M342" s="40"/>
      <c r="N342" s="3"/>
      <c r="O342" s="4"/>
      <c r="P342" s="9"/>
    </row>
    <row r="343" spans="1:16" x14ac:dyDescent="0.35">
      <c r="A343" s="35" t="str">
        <f>IF(I343&lt;&gt;"",1+MAX($A$1:A342),"")</f>
        <v/>
      </c>
      <c r="B343" s="37"/>
      <c r="C343" s="37"/>
      <c r="D343" s="46"/>
      <c r="E343" s="47" t="s">
        <v>45</v>
      </c>
      <c r="F343" s="51"/>
      <c r="G343" s="8"/>
      <c r="H343" s="8"/>
      <c r="J343" s="40"/>
      <c r="K343" s="40"/>
      <c r="L343" s="40"/>
      <c r="M343" s="40"/>
      <c r="N343" s="8"/>
      <c r="O343" s="8"/>
      <c r="P343" s="9"/>
    </row>
    <row r="344" spans="1:16" s="8" customFormat="1" x14ac:dyDescent="0.35">
      <c r="A344" s="35" t="str">
        <f>IF(I344&lt;&gt;"",1+MAX($A$1:A343),"")</f>
        <v/>
      </c>
      <c r="B344" s="59"/>
      <c r="C344" s="60"/>
      <c r="E344" s="33"/>
      <c r="F344" s="6"/>
      <c r="G344" s="1"/>
      <c r="H344" s="2"/>
      <c r="I344" s="15"/>
      <c r="J344" s="3"/>
      <c r="K344" s="40"/>
      <c r="L344" s="40"/>
      <c r="M344" s="40"/>
      <c r="N344" s="3"/>
      <c r="O344" s="4"/>
      <c r="P344" s="9"/>
    </row>
    <row r="345" spans="1:16" x14ac:dyDescent="0.35">
      <c r="A345" s="35" t="str">
        <f>IF(I345&lt;&gt;"",1+MAX($A$1:A344),"")</f>
        <v/>
      </c>
      <c r="B345" s="59"/>
      <c r="C345" s="60"/>
      <c r="D345" s="45"/>
      <c r="E345" s="50" t="s">
        <v>43</v>
      </c>
      <c r="F345" s="51"/>
      <c r="G345" s="8"/>
      <c r="H345" s="8"/>
      <c r="J345" s="40"/>
      <c r="K345" s="40"/>
      <c r="L345" s="40"/>
      <c r="M345" s="40"/>
      <c r="N345" s="8"/>
      <c r="O345" s="8"/>
      <c r="P345" s="25"/>
    </row>
    <row r="346" spans="1:16" s="8" customFormat="1" ht="14.5" x14ac:dyDescent="0.35">
      <c r="A346" s="35">
        <f>IF(I346&lt;&gt;"",1+MAX($A$1:A345),"")</f>
        <v>285</v>
      </c>
      <c r="B346" s="37" t="s">
        <v>382</v>
      </c>
      <c r="C346" s="37" t="s">
        <v>382</v>
      </c>
      <c r="E346" s="33" t="s">
        <v>93</v>
      </c>
      <c r="F346" s="6">
        <f>2200.23/32</f>
        <v>68.757187500000001</v>
      </c>
      <c r="G346" s="1">
        <v>0</v>
      </c>
      <c r="H346" s="2">
        <f t="shared" ref="H346" si="147">F346*(1+G346)</f>
        <v>68.757187500000001</v>
      </c>
      <c r="I346" s="15" t="s">
        <v>33</v>
      </c>
      <c r="J346" s="78">
        <v>90</v>
      </c>
      <c r="K346" s="79">
        <f>J346*H346</f>
        <v>6188.1468750000004</v>
      </c>
      <c r="L346" s="79">
        <v>30</v>
      </c>
      <c r="M346" s="79">
        <f>L346*H346</f>
        <v>2062.7156249999998</v>
      </c>
      <c r="N346" s="78">
        <v>120</v>
      </c>
      <c r="O346" s="4">
        <f>N346*H346</f>
        <v>8250.8624999999993</v>
      </c>
      <c r="P346" s="9"/>
    </row>
    <row r="347" spans="1:16" x14ac:dyDescent="0.35">
      <c r="A347" s="35" t="str">
        <f>IF(I347&lt;&gt;"",1+MAX($A$1:A346),"")</f>
        <v/>
      </c>
      <c r="B347" s="59"/>
      <c r="C347" s="60"/>
      <c r="D347" s="23"/>
      <c r="E347" s="24"/>
      <c r="F347" s="51"/>
      <c r="G347" s="8"/>
      <c r="H347" s="8"/>
      <c r="J347" s="40"/>
      <c r="K347" s="40"/>
      <c r="L347" s="40"/>
      <c r="M347" s="40"/>
      <c r="N347" s="8"/>
      <c r="O347" s="8"/>
      <c r="P347" s="25"/>
    </row>
    <row r="348" spans="1:16" x14ac:dyDescent="0.35">
      <c r="A348" s="35" t="str">
        <f>IF(I348&lt;&gt;"",1+MAX($A$1:A347),"")</f>
        <v/>
      </c>
      <c r="B348" s="59"/>
      <c r="C348" s="60"/>
      <c r="D348" s="45"/>
      <c r="E348" s="50" t="s">
        <v>41</v>
      </c>
      <c r="F348" s="51"/>
      <c r="G348" s="8"/>
      <c r="H348" s="8"/>
      <c r="J348" s="40"/>
      <c r="K348" s="40"/>
      <c r="L348" s="40"/>
      <c r="M348" s="40"/>
      <c r="N348" s="8"/>
      <c r="O348" s="8"/>
      <c r="P348" s="25"/>
    </row>
    <row r="349" spans="1:16" s="8" customFormat="1" ht="14.5" x14ac:dyDescent="0.35">
      <c r="A349" s="35">
        <f>IF(I349&lt;&gt;"",1+MAX($A$1:A348),"")</f>
        <v>286</v>
      </c>
      <c r="B349" s="37" t="s">
        <v>382</v>
      </c>
      <c r="C349" s="37" t="s">
        <v>382</v>
      </c>
      <c r="E349" s="33" t="s">
        <v>289</v>
      </c>
      <c r="F349" s="6">
        <v>1</v>
      </c>
      <c r="G349" s="1">
        <v>0</v>
      </c>
      <c r="H349" s="2">
        <f t="shared" ref="H349:H361" si="148">F349*(1+G349)</f>
        <v>1</v>
      </c>
      <c r="I349" s="15" t="s">
        <v>33</v>
      </c>
      <c r="J349" s="3">
        <v>106.47</v>
      </c>
      <c r="K349" s="40">
        <f t="shared" ref="K349:K353" si="149">J349*H349</f>
        <v>106.47</v>
      </c>
      <c r="L349" s="40">
        <v>98.28</v>
      </c>
      <c r="M349" s="40">
        <f t="shared" ref="M349:M361" si="150">L349*H349</f>
        <v>98.28</v>
      </c>
      <c r="N349" s="3">
        <v>204.75</v>
      </c>
      <c r="O349" s="4">
        <f t="shared" ref="O349:O361" si="151">N349*H349</f>
        <v>204.75</v>
      </c>
      <c r="P349" s="9"/>
    </row>
    <row r="350" spans="1:16" s="8" customFormat="1" ht="14.5" x14ac:dyDescent="0.35">
      <c r="A350" s="35">
        <f>IF(I350&lt;&gt;"",1+MAX($A$1:A349),"")</f>
        <v>287</v>
      </c>
      <c r="B350" s="37" t="s">
        <v>382</v>
      </c>
      <c r="C350" s="37" t="s">
        <v>382</v>
      </c>
      <c r="E350" s="33" t="s">
        <v>290</v>
      </c>
      <c r="F350" s="6">
        <v>1</v>
      </c>
      <c r="G350" s="1">
        <v>0</v>
      </c>
      <c r="H350" s="2">
        <f t="shared" si="148"/>
        <v>1</v>
      </c>
      <c r="I350" s="15" t="s">
        <v>33</v>
      </c>
      <c r="J350" s="3">
        <v>94.64</v>
      </c>
      <c r="K350" s="40">
        <f t="shared" si="149"/>
        <v>94.64</v>
      </c>
      <c r="L350" s="40">
        <v>87.36</v>
      </c>
      <c r="M350" s="40">
        <f t="shared" si="150"/>
        <v>87.36</v>
      </c>
      <c r="N350" s="3">
        <v>182</v>
      </c>
      <c r="O350" s="4">
        <f t="shared" si="151"/>
        <v>182</v>
      </c>
      <c r="P350" s="9"/>
    </row>
    <row r="351" spans="1:16" s="8" customFormat="1" ht="14.5" x14ac:dyDescent="0.35">
      <c r="A351" s="35">
        <f>IF(I351&lt;&gt;"",1+MAX($A$1:A350),"")</f>
        <v>288</v>
      </c>
      <c r="B351" s="37" t="s">
        <v>382</v>
      </c>
      <c r="C351" s="37" t="s">
        <v>382</v>
      </c>
      <c r="E351" s="33" t="s">
        <v>291</v>
      </c>
      <c r="F351" s="6">
        <v>1</v>
      </c>
      <c r="G351" s="1">
        <v>0</v>
      </c>
      <c r="H351" s="2">
        <f t="shared" si="148"/>
        <v>1</v>
      </c>
      <c r="I351" s="15" t="s">
        <v>33</v>
      </c>
      <c r="J351" s="3">
        <v>82.81</v>
      </c>
      <c r="K351" s="40">
        <f t="shared" si="149"/>
        <v>82.81</v>
      </c>
      <c r="L351" s="40">
        <v>76.44</v>
      </c>
      <c r="M351" s="40">
        <f t="shared" si="150"/>
        <v>76.44</v>
      </c>
      <c r="N351" s="3">
        <v>159.25</v>
      </c>
      <c r="O351" s="4">
        <f t="shared" si="151"/>
        <v>159.25</v>
      </c>
      <c r="P351" s="9"/>
    </row>
    <row r="352" spans="1:16" s="8" customFormat="1" ht="14.5" x14ac:dyDescent="0.35">
      <c r="A352" s="35">
        <f>IF(I352&lt;&gt;"",1+MAX($A$1:A351),"")</f>
        <v>289</v>
      </c>
      <c r="B352" s="37" t="s">
        <v>382</v>
      </c>
      <c r="C352" s="37" t="s">
        <v>382</v>
      </c>
      <c r="E352" s="33" t="s">
        <v>292</v>
      </c>
      <c r="F352" s="6">
        <v>1</v>
      </c>
      <c r="G352" s="1">
        <v>0</v>
      </c>
      <c r="H352" s="2">
        <f t="shared" si="148"/>
        <v>1</v>
      </c>
      <c r="I352" s="15" t="s">
        <v>33</v>
      </c>
      <c r="J352" s="3">
        <v>177.45000000000002</v>
      </c>
      <c r="K352" s="40">
        <f t="shared" si="149"/>
        <v>177.45000000000002</v>
      </c>
      <c r="L352" s="40">
        <v>163.79999999999998</v>
      </c>
      <c r="M352" s="40">
        <f t="shared" si="150"/>
        <v>163.79999999999998</v>
      </c>
      <c r="N352" s="3">
        <v>341.25</v>
      </c>
      <c r="O352" s="4">
        <f t="shared" si="151"/>
        <v>341.25</v>
      </c>
      <c r="P352" s="9"/>
    </row>
    <row r="353" spans="1:16" s="8" customFormat="1" ht="14.5" x14ac:dyDescent="0.35">
      <c r="A353" s="35">
        <f>IF(I353&lt;&gt;"",1+MAX($A$1:A352),"")</f>
        <v>290</v>
      </c>
      <c r="B353" s="37" t="s">
        <v>382</v>
      </c>
      <c r="C353" s="37" t="s">
        <v>382</v>
      </c>
      <c r="E353" s="33" t="s">
        <v>293</v>
      </c>
      <c r="F353" s="6">
        <v>2</v>
      </c>
      <c r="G353" s="1">
        <v>0</v>
      </c>
      <c r="H353" s="2">
        <f t="shared" si="148"/>
        <v>2</v>
      </c>
      <c r="I353" s="15" t="s">
        <v>33</v>
      </c>
      <c r="J353" s="3">
        <v>165.62</v>
      </c>
      <c r="K353" s="40">
        <f t="shared" si="149"/>
        <v>331.24</v>
      </c>
      <c r="L353" s="40">
        <v>152.88</v>
      </c>
      <c r="M353" s="40">
        <f t="shared" si="150"/>
        <v>305.76</v>
      </c>
      <c r="N353" s="3">
        <v>318.5</v>
      </c>
      <c r="O353" s="4">
        <f t="shared" si="151"/>
        <v>637</v>
      </c>
      <c r="P353" s="9"/>
    </row>
    <row r="354" spans="1:16" s="8" customFormat="1" ht="14.5" x14ac:dyDescent="0.35">
      <c r="A354" s="35">
        <f>IF(I354&lt;&gt;"",1+MAX($A$1:A353),"")</f>
        <v>291</v>
      </c>
      <c r="B354" s="37" t="s">
        <v>382</v>
      </c>
      <c r="C354" s="37" t="s">
        <v>382</v>
      </c>
      <c r="E354" s="33" t="s">
        <v>294</v>
      </c>
      <c r="F354" s="6">
        <v>1</v>
      </c>
      <c r="G354" s="1">
        <v>0</v>
      </c>
      <c r="H354" s="2">
        <f t="shared" si="148"/>
        <v>1</v>
      </c>
      <c r="I354" s="15" t="s">
        <v>33</v>
      </c>
      <c r="J354" s="3">
        <v>233.20000000000002</v>
      </c>
      <c r="K354" s="40">
        <f t="shared" ref="K354:K361" si="152">J354*H354</f>
        <v>233.20000000000002</v>
      </c>
      <c r="L354" s="40">
        <v>206.79999999999998</v>
      </c>
      <c r="M354" s="40">
        <f t="shared" si="150"/>
        <v>206.79999999999998</v>
      </c>
      <c r="N354" s="3">
        <v>440</v>
      </c>
      <c r="O354" s="4">
        <f t="shared" si="151"/>
        <v>440</v>
      </c>
      <c r="P354" s="9"/>
    </row>
    <row r="355" spans="1:16" s="8" customFormat="1" ht="14.5" x14ac:dyDescent="0.35">
      <c r="A355" s="35">
        <f>IF(I355&lt;&gt;"",1+MAX($A$1:A354),"")</f>
        <v>292</v>
      </c>
      <c r="B355" s="37" t="s">
        <v>382</v>
      </c>
      <c r="C355" s="37" t="s">
        <v>382</v>
      </c>
      <c r="E355" s="33" t="s">
        <v>295</v>
      </c>
      <c r="F355" s="6">
        <v>2</v>
      </c>
      <c r="G355" s="1">
        <v>0</v>
      </c>
      <c r="H355" s="2">
        <f t="shared" si="148"/>
        <v>2</v>
      </c>
      <c r="I355" s="15" t="s">
        <v>33</v>
      </c>
      <c r="J355" s="77">
        <v>28.8</v>
      </c>
      <c r="K355" s="77">
        <f t="shared" si="152"/>
        <v>57.6</v>
      </c>
      <c r="L355" s="77">
        <v>24.8</v>
      </c>
      <c r="M355" s="77">
        <f t="shared" si="150"/>
        <v>49.6</v>
      </c>
      <c r="N355" s="76">
        <v>53.6</v>
      </c>
      <c r="O355" s="4">
        <f t="shared" si="151"/>
        <v>107.2</v>
      </c>
      <c r="P355" s="9"/>
    </row>
    <row r="356" spans="1:16" s="8" customFormat="1" ht="14.5" x14ac:dyDescent="0.35">
      <c r="A356" s="35">
        <f>IF(I356&lt;&gt;"",1+MAX($A$1:A355),"")</f>
        <v>293</v>
      </c>
      <c r="B356" s="37" t="s">
        <v>382</v>
      </c>
      <c r="C356" s="37" t="s">
        <v>382</v>
      </c>
      <c r="E356" s="33" t="s">
        <v>461</v>
      </c>
      <c r="F356" s="6">
        <v>8</v>
      </c>
      <c r="G356" s="1">
        <v>0</v>
      </c>
      <c r="H356" s="2">
        <f t="shared" si="148"/>
        <v>8</v>
      </c>
      <c r="I356" s="15" t="s">
        <v>33</v>
      </c>
      <c r="J356" s="3">
        <v>75.167999999999992</v>
      </c>
      <c r="K356" s="40">
        <f t="shared" si="152"/>
        <v>601.34399999999994</v>
      </c>
      <c r="L356" s="40">
        <v>54.431999999999995</v>
      </c>
      <c r="M356" s="40">
        <f t="shared" si="150"/>
        <v>435.45599999999996</v>
      </c>
      <c r="N356" s="3">
        <v>129.6</v>
      </c>
      <c r="O356" s="4">
        <f t="shared" si="151"/>
        <v>1036.8</v>
      </c>
      <c r="P356" s="9"/>
    </row>
    <row r="357" spans="1:16" s="8" customFormat="1" ht="14.5" x14ac:dyDescent="0.35">
      <c r="A357" s="35">
        <f>IF(I357&lt;&gt;"",1+MAX($A$1:A356),"")</f>
        <v>294</v>
      </c>
      <c r="B357" s="37" t="s">
        <v>382</v>
      </c>
      <c r="C357" s="37" t="s">
        <v>382</v>
      </c>
      <c r="E357" s="33" t="s">
        <v>296</v>
      </c>
      <c r="F357" s="6">
        <v>1</v>
      </c>
      <c r="G357" s="1">
        <v>0</v>
      </c>
      <c r="H357" s="2">
        <f t="shared" si="148"/>
        <v>1</v>
      </c>
      <c r="I357" s="15" t="s">
        <v>33</v>
      </c>
      <c r="J357" s="3">
        <v>360.40000000000003</v>
      </c>
      <c r="K357" s="40">
        <f t="shared" ref="K357" si="153">J357*H357</f>
        <v>360.40000000000003</v>
      </c>
      <c r="L357" s="40">
        <v>319.59999999999997</v>
      </c>
      <c r="M357" s="40">
        <f t="shared" si="150"/>
        <v>319.59999999999997</v>
      </c>
      <c r="N357" s="3">
        <v>680</v>
      </c>
      <c r="O357" s="4">
        <f t="shared" si="151"/>
        <v>680</v>
      </c>
      <c r="P357" s="9"/>
    </row>
    <row r="358" spans="1:16" s="8" customFormat="1" ht="14.5" x14ac:dyDescent="0.35">
      <c r="A358" s="35">
        <f>IF(I358&lt;&gt;"",1+MAX($A$1:A357),"")</f>
        <v>295</v>
      </c>
      <c r="B358" s="37" t="s">
        <v>382</v>
      </c>
      <c r="C358" s="37" t="s">
        <v>382</v>
      </c>
      <c r="E358" s="33" t="s">
        <v>297</v>
      </c>
      <c r="F358" s="6">
        <v>1</v>
      </c>
      <c r="G358" s="1">
        <v>0</v>
      </c>
      <c r="H358" s="2">
        <f t="shared" si="148"/>
        <v>1</v>
      </c>
      <c r="I358" s="15" t="s">
        <v>33</v>
      </c>
      <c r="J358" s="3">
        <v>154.512</v>
      </c>
      <c r="K358" s="40">
        <f t="shared" si="152"/>
        <v>154.512</v>
      </c>
      <c r="L358" s="40">
        <v>111.88800000000001</v>
      </c>
      <c r="M358" s="40">
        <f t="shared" si="150"/>
        <v>111.88800000000001</v>
      </c>
      <c r="N358" s="3">
        <v>266.40000000000003</v>
      </c>
      <c r="O358" s="4">
        <f t="shared" si="151"/>
        <v>266.40000000000003</v>
      </c>
      <c r="P358" s="9"/>
    </row>
    <row r="359" spans="1:16" s="8" customFormat="1" ht="14.5" x14ac:dyDescent="0.35">
      <c r="A359" s="35">
        <f>IF(I359&lt;&gt;"",1+MAX($A$1:A358),"")</f>
        <v>296</v>
      </c>
      <c r="B359" s="37" t="s">
        <v>382</v>
      </c>
      <c r="C359" s="37" t="s">
        <v>382</v>
      </c>
      <c r="E359" s="33" t="s">
        <v>298</v>
      </c>
      <c r="F359" s="6">
        <v>1</v>
      </c>
      <c r="G359" s="1">
        <v>0</v>
      </c>
      <c r="H359" s="2">
        <f t="shared" si="148"/>
        <v>1</v>
      </c>
      <c r="I359" s="15" t="s">
        <v>33</v>
      </c>
      <c r="J359" s="76">
        <v>60.76</v>
      </c>
      <c r="K359" s="77">
        <f t="shared" si="152"/>
        <v>60.76</v>
      </c>
      <c r="L359" s="77">
        <v>37.24</v>
      </c>
      <c r="M359" s="77">
        <f t="shared" si="150"/>
        <v>37.24</v>
      </c>
      <c r="N359" s="76">
        <v>98</v>
      </c>
      <c r="O359" s="4">
        <f t="shared" si="151"/>
        <v>98</v>
      </c>
      <c r="P359" s="9"/>
    </row>
    <row r="360" spans="1:16" s="8" customFormat="1" ht="14.5" x14ac:dyDescent="0.35">
      <c r="A360" s="35">
        <f>IF(I360&lt;&gt;"",1+MAX($A$1:A359),"")</f>
        <v>297</v>
      </c>
      <c r="B360" s="37" t="s">
        <v>382</v>
      </c>
      <c r="C360" s="37" t="s">
        <v>382</v>
      </c>
      <c r="E360" s="33" t="s">
        <v>299</v>
      </c>
      <c r="F360" s="6">
        <v>1</v>
      </c>
      <c r="G360" s="1">
        <v>0</v>
      </c>
      <c r="H360" s="2">
        <f t="shared" si="148"/>
        <v>1</v>
      </c>
      <c r="I360" s="15" t="s">
        <v>33</v>
      </c>
      <c r="J360" s="3">
        <v>141.96</v>
      </c>
      <c r="K360" s="40">
        <f t="shared" si="152"/>
        <v>141.96</v>
      </c>
      <c r="L360" s="40">
        <v>131.04</v>
      </c>
      <c r="M360" s="40">
        <f t="shared" si="150"/>
        <v>131.04</v>
      </c>
      <c r="N360" s="3">
        <v>273</v>
      </c>
      <c r="O360" s="4">
        <f t="shared" si="151"/>
        <v>273</v>
      </c>
      <c r="P360" s="9"/>
    </row>
    <row r="361" spans="1:16" s="8" customFormat="1" ht="14.5" x14ac:dyDescent="0.35">
      <c r="A361" s="35">
        <f>IF(I361&lt;&gt;"",1+MAX($A$1:A360),"")</f>
        <v>298</v>
      </c>
      <c r="B361" s="37" t="s">
        <v>382</v>
      </c>
      <c r="C361" s="37" t="s">
        <v>382</v>
      </c>
      <c r="E361" s="33" t="s">
        <v>96</v>
      </c>
      <c r="F361" s="6">
        <v>1</v>
      </c>
      <c r="G361" s="1">
        <v>0</v>
      </c>
      <c r="H361" s="2">
        <f t="shared" si="148"/>
        <v>1</v>
      </c>
      <c r="I361" s="15" t="s">
        <v>33</v>
      </c>
      <c r="J361" s="76">
        <v>46.5</v>
      </c>
      <c r="K361" s="77">
        <f t="shared" si="152"/>
        <v>46.5</v>
      </c>
      <c r="L361" s="77">
        <v>28.5</v>
      </c>
      <c r="M361" s="40">
        <f t="shared" si="150"/>
        <v>28.5</v>
      </c>
      <c r="N361" s="3">
        <v>75</v>
      </c>
      <c r="O361" s="4">
        <f t="shared" si="151"/>
        <v>75</v>
      </c>
      <c r="P361" s="9"/>
    </row>
    <row r="362" spans="1:16" x14ac:dyDescent="0.35">
      <c r="A362" s="35" t="str">
        <f>IF(I362&lt;&gt;"",1+MAX($A$1:A361),"")</f>
        <v/>
      </c>
      <c r="B362" s="59"/>
      <c r="C362" s="60"/>
      <c r="D362" s="23"/>
      <c r="E362" s="24"/>
      <c r="F362" s="51"/>
      <c r="G362" s="8"/>
      <c r="H362" s="8"/>
      <c r="J362" s="40"/>
      <c r="K362" s="40"/>
      <c r="L362" s="40"/>
      <c r="M362" s="40"/>
      <c r="N362" s="8"/>
      <c r="O362" s="8"/>
      <c r="P362" s="25"/>
    </row>
    <row r="363" spans="1:16" x14ac:dyDescent="0.35">
      <c r="A363" s="35" t="str">
        <f>IF(I363&lt;&gt;"",1+MAX($A$1:A362),"")</f>
        <v/>
      </c>
      <c r="B363" s="59"/>
      <c r="C363" s="60"/>
      <c r="D363" s="45"/>
      <c r="E363" s="50" t="s">
        <v>47</v>
      </c>
      <c r="F363" s="51"/>
      <c r="G363" s="8"/>
      <c r="H363" s="8"/>
      <c r="J363" s="40"/>
      <c r="K363" s="40"/>
      <c r="L363" s="40"/>
      <c r="M363" s="40"/>
      <c r="N363" s="8"/>
      <c r="O363" s="8"/>
      <c r="P363" s="25"/>
    </row>
    <row r="364" spans="1:16" s="8" customFormat="1" ht="14.5" x14ac:dyDescent="0.35">
      <c r="A364" s="35">
        <f>IF(I364&lt;&gt;"",1+MAX($A$1:A363),"")</f>
        <v>299</v>
      </c>
      <c r="B364" s="37" t="s">
        <v>382</v>
      </c>
      <c r="C364" s="37" t="s">
        <v>382</v>
      </c>
      <c r="E364" s="33" t="s">
        <v>302</v>
      </c>
      <c r="F364" s="6">
        <v>27</v>
      </c>
      <c r="G364" s="1">
        <v>0</v>
      </c>
      <c r="H364" s="2">
        <f t="shared" ref="H364:H394" si="154">F364*(1+G364)</f>
        <v>27</v>
      </c>
      <c r="I364" s="15" t="s">
        <v>33</v>
      </c>
      <c r="J364" s="3">
        <v>75.585600000000014</v>
      </c>
      <c r="K364" s="40">
        <f t="shared" ref="K364:K427" si="155">J364*H364</f>
        <v>2040.8112000000003</v>
      </c>
      <c r="L364" s="40">
        <v>54.734400000000008</v>
      </c>
      <c r="M364" s="40">
        <f t="shared" ref="M364:M427" si="156">L364*H364</f>
        <v>1477.8288000000002</v>
      </c>
      <c r="N364" s="3">
        <v>130.32000000000002</v>
      </c>
      <c r="O364" s="4">
        <f t="shared" ref="O364:O394" si="157">N364*H364</f>
        <v>3518.6400000000008</v>
      </c>
      <c r="P364" s="9"/>
    </row>
    <row r="365" spans="1:16" s="8" customFormat="1" ht="14.5" x14ac:dyDescent="0.35">
      <c r="A365" s="35">
        <f>IF(I365&lt;&gt;"",1+MAX($A$1:A364),"")</f>
        <v>300</v>
      </c>
      <c r="B365" s="37" t="s">
        <v>382</v>
      </c>
      <c r="C365" s="37" t="s">
        <v>382</v>
      </c>
      <c r="E365" s="33" t="s">
        <v>303</v>
      </c>
      <c r="F365" s="6">
        <v>1</v>
      </c>
      <c r="G365" s="1">
        <v>0</v>
      </c>
      <c r="H365" s="2">
        <f t="shared" si="154"/>
        <v>1</v>
      </c>
      <c r="I365" s="15" t="s">
        <v>33</v>
      </c>
      <c r="J365" s="3">
        <v>66.941280000000006</v>
      </c>
      <c r="K365" s="40">
        <f t="shared" si="155"/>
        <v>66.941280000000006</v>
      </c>
      <c r="L365" s="40">
        <v>48.474720000000005</v>
      </c>
      <c r="M365" s="40">
        <f t="shared" si="156"/>
        <v>48.474720000000005</v>
      </c>
      <c r="N365" s="3">
        <v>115.41600000000001</v>
      </c>
      <c r="O365" s="4">
        <f t="shared" si="157"/>
        <v>115.41600000000001</v>
      </c>
      <c r="P365" s="9"/>
    </row>
    <row r="366" spans="1:16" s="8" customFormat="1" ht="14.5" x14ac:dyDescent="0.35">
      <c r="A366" s="35">
        <f>IF(I366&lt;&gt;"",1+MAX($A$1:A365),"")</f>
        <v>301</v>
      </c>
      <c r="B366" s="37" t="s">
        <v>382</v>
      </c>
      <c r="C366" s="37" t="s">
        <v>382</v>
      </c>
      <c r="E366" s="33" t="s">
        <v>304</v>
      </c>
      <c r="F366" s="6">
        <v>1</v>
      </c>
      <c r="G366" s="1">
        <v>0</v>
      </c>
      <c r="H366" s="2">
        <f t="shared" si="154"/>
        <v>1</v>
      </c>
      <c r="I366" s="15" t="s">
        <v>33</v>
      </c>
      <c r="J366" s="3">
        <v>18.040320000000001</v>
      </c>
      <c r="K366" s="40">
        <f t="shared" si="155"/>
        <v>18.040320000000001</v>
      </c>
      <c r="L366" s="40">
        <v>13.063680000000002</v>
      </c>
      <c r="M366" s="40">
        <f t="shared" si="156"/>
        <v>13.063680000000002</v>
      </c>
      <c r="N366" s="3">
        <v>31.104000000000003</v>
      </c>
      <c r="O366" s="4">
        <f t="shared" si="157"/>
        <v>31.104000000000003</v>
      </c>
      <c r="P366" s="9"/>
    </row>
    <row r="367" spans="1:16" s="8" customFormat="1" ht="14.5" x14ac:dyDescent="0.35">
      <c r="A367" s="35">
        <f>IF(I367&lt;&gt;"",1+MAX($A$1:A366),"")</f>
        <v>302</v>
      </c>
      <c r="B367" s="37" t="s">
        <v>382</v>
      </c>
      <c r="C367" s="37" t="s">
        <v>382</v>
      </c>
      <c r="E367" s="33" t="s">
        <v>305</v>
      </c>
      <c r="F367" s="6">
        <v>1</v>
      </c>
      <c r="G367" s="1">
        <v>0</v>
      </c>
      <c r="H367" s="2">
        <f t="shared" ref="H367:H393" si="158">F367*(1+G367)</f>
        <v>1</v>
      </c>
      <c r="I367" s="15" t="s">
        <v>33</v>
      </c>
      <c r="J367" s="3">
        <v>51.991199999999999</v>
      </c>
      <c r="K367" s="40">
        <f t="shared" si="155"/>
        <v>51.991199999999999</v>
      </c>
      <c r="L367" s="40">
        <v>37.648800000000001</v>
      </c>
      <c r="M367" s="40">
        <f t="shared" si="156"/>
        <v>37.648800000000001</v>
      </c>
      <c r="N367" s="3">
        <v>89.64</v>
      </c>
      <c r="O367" s="4">
        <f t="shared" ref="O367:O393" si="159">N367*H367</f>
        <v>89.64</v>
      </c>
      <c r="P367" s="9"/>
    </row>
    <row r="368" spans="1:16" s="8" customFormat="1" ht="14.5" x14ac:dyDescent="0.35">
      <c r="A368" s="35">
        <f>IF(I368&lt;&gt;"",1+MAX($A$1:A367),"")</f>
        <v>303</v>
      </c>
      <c r="B368" s="37" t="s">
        <v>382</v>
      </c>
      <c r="C368" s="37" t="s">
        <v>382</v>
      </c>
      <c r="E368" s="33" t="s">
        <v>306</v>
      </c>
      <c r="F368" s="6">
        <v>1</v>
      </c>
      <c r="G368" s="1">
        <v>0</v>
      </c>
      <c r="H368" s="2">
        <f t="shared" si="158"/>
        <v>1</v>
      </c>
      <c r="I368" s="15" t="s">
        <v>33</v>
      </c>
      <c r="J368" s="3">
        <v>14.657759999999998</v>
      </c>
      <c r="K368" s="40">
        <f t="shared" si="155"/>
        <v>14.657759999999998</v>
      </c>
      <c r="L368" s="40">
        <v>10.614239999999999</v>
      </c>
      <c r="M368" s="40">
        <f t="shared" si="156"/>
        <v>10.614239999999999</v>
      </c>
      <c r="N368" s="3">
        <v>25.271999999999998</v>
      </c>
      <c r="O368" s="4">
        <f t="shared" si="159"/>
        <v>25.271999999999998</v>
      </c>
      <c r="P368" s="9"/>
    </row>
    <row r="369" spans="1:16" s="8" customFormat="1" ht="14.5" x14ac:dyDescent="0.35">
      <c r="A369" s="35">
        <f>IF(I369&lt;&gt;"",1+MAX($A$1:A368),"")</f>
        <v>304</v>
      </c>
      <c r="B369" s="37" t="s">
        <v>382</v>
      </c>
      <c r="C369" s="37" t="s">
        <v>382</v>
      </c>
      <c r="E369" s="33" t="s">
        <v>307</v>
      </c>
      <c r="F369" s="6">
        <v>1</v>
      </c>
      <c r="G369" s="1">
        <v>0</v>
      </c>
      <c r="H369" s="2">
        <f t="shared" si="158"/>
        <v>1</v>
      </c>
      <c r="I369" s="15" t="s">
        <v>33</v>
      </c>
      <c r="J369" s="3">
        <v>57.545279999999991</v>
      </c>
      <c r="K369" s="40">
        <f t="shared" si="155"/>
        <v>57.545279999999991</v>
      </c>
      <c r="L369" s="40">
        <v>41.670719999999996</v>
      </c>
      <c r="M369" s="40">
        <f t="shared" si="156"/>
        <v>41.670719999999996</v>
      </c>
      <c r="N369" s="3">
        <v>99.215999999999994</v>
      </c>
      <c r="O369" s="4">
        <f t="shared" si="159"/>
        <v>99.215999999999994</v>
      </c>
      <c r="P369" s="9"/>
    </row>
    <row r="370" spans="1:16" s="8" customFormat="1" ht="14.5" x14ac:dyDescent="0.35">
      <c r="A370" s="35">
        <f>IF(I370&lt;&gt;"",1+MAX($A$1:A369),"")</f>
        <v>305</v>
      </c>
      <c r="B370" s="37" t="s">
        <v>382</v>
      </c>
      <c r="C370" s="37" t="s">
        <v>382</v>
      </c>
      <c r="E370" s="33" t="s">
        <v>308</v>
      </c>
      <c r="F370" s="6">
        <v>1</v>
      </c>
      <c r="G370" s="1">
        <v>0</v>
      </c>
      <c r="H370" s="2">
        <f t="shared" si="158"/>
        <v>1</v>
      </c>
      <c r="I370" s="15" t="s">
        <v>33</v>
      </c>
      <c r="J370" s="3">
        <v>12.02688</v>
      </c>
      <c r="K370" s="40">
        <f t="shared" si="155"/>
        <v>12.02688</v>
      </c>
      <c r="L370" s="40">
        <v>8.7091200000000004</v>
      </c>
      <c r="M370" s="40">
        <f t="shared" si="156"/>
        <v>8.7091200000000004</v>
      </c>
      <c r="N370" s="3">
        <v>20.736000000000001</v>
      </c>
      <c r="O370" s="4">
        <f t="shared" si="159"/>
        <v>20.736000000000001</v>
      </c>
      <c r="P370" s="9"/>
    </row>
    <row r="371" spans="1:16" s="8" customFormat="1" ht="14.5" x14ac:dyDescent="0.35">
      <c r="A371" s="35">
        <f>IF(I371&lt;&gt;"",1+MAX($A$1:A370),"")</f>
        <v>306</v>
      </c>
      <c r="B371" s="37" t="s">
        <v>382</v>
      </c>
      <c r="C371" s="37" t="s">
        <v>382</v>
      </c>
      <c r="E371" s="33" t="s">
        <v>309</v>
      </c>
      <c r="F371" s="6">
        <v>1</v>
      </c>
      <c r="G371" s="1">
        <v>0</v>
      </c>
      <c r="H371" s="2">
        <f t="shared" si="158"/>
        <v>1</v>
      </c>
      <c r="I371" s="15" t="s">
        <v>33</v>
      </c>
      <c r="J371" s="3">
        <v>127.91087999999999</v>
      </c>
      <c r="K371" s="40">
        <f t="shared" si="155"/>
        <v>127.91087999999999</v>
      </c>
      <c r="L371" s="40">
        <v>92.625119999999995</v>
      </c>
      <c r="M371" s="40">
        <f t="shared" si="156"/>
        <v>92.625119999999995</v>
      </c>
      <c r="N371" s="3">
        <v>220.536</v>
      </c>
      <c r="O371" s="4">
        <f t="shared" si="159"/>
        <v>220.536</v>
      </c>
      <c r="P371" s="9"/>
    </row>
    <row r="372" spans="1:16" s="8" customFormat="1" ht="14.5" x14ac:dyDescent="0.35">
      <c r="A372" s="35">
        <f>IF(I372&lt;&gt;"",1+MAX($A$1:A371),"")</f>
        <v>307</v>
      </c>
      <c r="B372" s="37" t="s">
        <v>382</v>
      </c>
      <c r="C372" s="37" t="s">
        <v>382</v>
      </c>
      <c r="E372" s="33" t="s">
        <v>310</v>
      </c>
      <c r="F372" s="6">
        <v>1</v>
      </c>
      <c r="G372" s="1">
        <v>0</v>
      </c>
      <c r="H372" s="2">
        <f t="shared" si="158"/>
        <v>1</v>
      </c>
      <c r="I372" s="15" t="s">
        <v>33</v>
      </c>
      <c r="J372" s="3">
        <v>125.27999999999999</v>
      </c>
      <c r="K372" s="40">
        <f t="shared" si="155"/>
        <v>125.27999999999999</v>
      </c>
      <c r="L372" s="40">
        <v>90.72</v>
      </c>
      <c r="M372" s="40">
        <f t="shared" si="156"/>
        <v>90.72</v>
      </c>
      <c r="N372" s="3">
        <v>216</v>
      </c>
      <c r="O372" s="4">
        <f t="shared" si="159"/>
        <v>216</v>
      </c>
      <c r="P372" s="9"/>
    </row>
    <row r="373" spans="1:16" s="8" customFormat="1" ht="14.5" x14ac:dyDescent="0.35">
      <c r="A373" s="35">
        <f>IF(I373&lt;&gt;"",1+MAX($A$1:A372),"")</f>
        <v>308</v>
      </c>
      <c r="B373" s="37" t="s">
        <v>382</v>
      </c>
      <c r="C373" s="37" t="s">
        <v>382</v>
      </c>
      <c r="E373" s="33" t="s">
        <v>311</v>
      </c>
      <c r="F373" s="6">
        <v>1</v>
      </c>
      <c r="G373" s="1">
        <v>0</v>
      </c>
      <c r="H373" s="2">
        <f t="shared" si="158"/>
        <v>1</v>
      </c>
      <c r="I373" s="15" t="s">
        <v>33</v>
      </c>
      <c r="J373" s="3">
        <v>51.490079999999992</v>
      </c>
      <c r="K373" s="40">
        <f t="shared" si="155"/>
        <v>51.490079999999992</v>
      </c>
      <c r="L373" s="40">
        <v>37.285919999999997</v>
      </c>
      <c r="M373" s="40">
        <f t="shared" si="156"/>
        <v>37.285919999999997</v>
      </c>
      <c r="N373" s="3">
        <v>88.775999999999996</v>
      </c>
      <c r="O373" s="4">
        <f t="shared" si="159"/>
        <v>88.775999999999996</v>
      </c>
      <c r="P373" s="9"/>
    </row>
    <row r="374" spans="1:16" s="8" customFormat="1" ht="14.5" x14ac:dyDescent="0.35">
      <c r="A374" s="35">
        <f>IF(I374&lt;&gt;"",1+MAX($A$1:A373),"")</f>
        <v>309</v>
      </c>
      <c r="B374" s="37" t="s">
        <v>382</v>
      </c>
      <c r="C374" s="37" t="s">
        <v>382</v>
      </c>
      <c r="E374" s="33" t="s">
        <v>312</v>
      </c>
      <c r="F374" s="6">
        <v>1</v>
      </c>
      <c r="G374" s="1">
        <v>0</v>
      </c>
      <c r="H374" s="2">
        <f t="shared" si="158"/>
        <v>1</v>
      </c>
      <c r="I374" s="15" t="s">
        <v>33</v>
      </c>
      <c r="J374" s="3">
        <v>2.5055999999999998</v>
      </c>
      <c r="K374" s="40">
        <f t="shared" si="155"/>
        <v>2.5055999999999998</v>
      </c>
      <c r="L374" s="40">
        <v>1.8144</v>
      </c>
      <c r="M374" s="40">
        <f t="shared" si="156"/>
        <v>1.8144</v>
      </c>
      <c r="N374" s="3">
        <v>4.32</v>
      </c>
      <c r="O374" s="4">
        <f t="shared" si="159"/>
        <v>4.32</v>
      </c>
      <c r="P374" s="9"/>
    </row>
    <row r="375" spans="1:16" s="8" customFormat="1" ht="14.5" x14ac:dyDescent="0.35">
      <c r="A375" s="35">
        <f>IF(I375&lt;&gt;"",1+MAX($A$1:A374),"")</f>
        <v>310</v>
      </c>
      <c r="B375" s="37" t="s">
        <v>382</v>
      </c>
      <c r="C375" s="37" t="s">
        <v>382</v>
      </c>
      <c r="E375" s="33" t="s">
        <v>313</v>
      </c>
      <c r="F375" s="6">
        <v>2</v>
      </c>
      <c r="G375" s="1">
        <v>0</v>
      </c>
      <c r="H375" s="2">
        <f t="shared" si="158"/>
        <v>2</v>
      </c>
      <c r="I375" s="15" t="s">
        <v>33</v>
      </c>
      <c r="J375" s="3">
        <v>46.437119999999993</v>
      </c>
      <c r="K375" s="40">
        <f t="shared" si="155"/>
        <v>92.874239999999986</v>
      </c>
      <c r="L375" s="40">
        <v>33.626879999999993</v>
      </c>
      <c r="M375" s="40">
        <f t="shared" si="156"/>
        <v>67.253759999999986</v>
      </c>
      <c r="N375" s="3">
        <v>80.063999999999993</v>
      </c>
      <c r="O375" s="4">
        <f t="shared" si="159"/>
        <v>160.12799999999999</v>
      </c>
      <c r="P375" s="9"/>
    </row>
    <row r="376" spans="1:16" s="8" customFormat="1" ht="14.5" x14ac:dyDescent="0.35">
      <c r="A376" s="35">
        <f>IF(I376&lt;&gt;"",1+MAX($A$1:A375),"")</f>
        <v>311</v>
      </c>
      <c r="B376" s="37" t="s">
        <v>382</v>
      </c>
      <c r="C376" s="37" t="s">
        <v>382</v>
      </c>
      <c r="E376" s="33" t="s">
        <v>314</v>
      </c>
      <c r="F376" s="6">
        <v>1</v>
      </c>
      <c r="G376" s="1">
        <v>0</v>
      </c>
      <c r="H376" s="2">
        <f t="shared" si="158"/>
        <v>1</v>
      </c>
      <c r="I376" s="15" t="s">
        <v>33</v>
      </c>
      <c r="J376" s="3">
        <v>17.288639999999997</v>
      </c>
      <c r="K376" s="40">
        <f t="shared" si="155"/>
        <v>17.288639999999997</v>
      </c>
      <c r="L376" s="40">
        <v>12.519359999999999</v>
      </c>
      <c r="M376" s="40">
        <f t="shared" si="156"/>
        <v>12.519359999999999</v>
      </c>
      <c r="N376" s="3">
        <v>29.808</v>
      </c>
      <c r="O376" s="4">
        <f t="shared" si="159"/>
        <v>29.808</v>
      </c>
      <c r="P376" s="9"/>
    </row>
    <row r="377" spans="1:16" s="8" customFormat="1" ht="14.5" x14ac:dyDescent="0.35">
      <c r="A377" s="35">
        <f>IF(I377&lt;&gt;"",1+MAX($A$1:A376),"")</f>
        <v>312</v>
      </c>
      <c r="B377" s="37" t="s">
        <v>382</v>
      </c>
      <c r="C377" s="37" t="s">
        <v>382</v>
      </c>
      <c r="E377" s="33" t="s">
        <v>315</v>
      </c>
      <c r="F377" s="6">
        <v>1</v>
      </c>
      <c r="G377" s="1">
        <v>0</v>
      </c>
      <c r="H377" s="2">
        <f t="shared" si="158"/>
        <v>1</v>
      </c>
      <c r="I377" s="15" t="s">
        <v>33</v>
      </c>
      <c r="J377" s="3">
        <v>40.883039999999994</v>
      </c>
      <c r="K377" s="40">
        <f t="shared" si="155"/>
        <v>40.883039999999994</v>
      </c>
      <c r="L377" s="40">
        <v>29.604959999999998</v>
      </c>
      <c r="M377" s="40">
        <f t="shared" si="156"/>
        <v>29.604959999999998</v>
      </c>
      <c r="N377" s="3">
        <v>70.488</v>
      </c>
      <c r="O377" s="4">
        <f t="shared" si="159"/>
        <v>70.488</v>
      </c>
      <c r="P377" s="9"/>
    </row>
    <row r="378" spans="1:16" s="8" customFormat="1" ht="14.5" x14ac:dyDescent="0.35">
      <c r="A378" s="35">
        <f>IF(I378&lt;&gt;"",1+MAX($A$1:A377),"")</f>
        <v>313</v>
      </c>
      <c r="B378" s="37" t="s">
        <v>382</v>
      </c>
      <c r="C378" s="37" t="s">
        <v>382</v>
      </c>
      <c r="E378" s="33" t="s">
        <v>316</v>
      </c>
      <c r="F378" s="6">
        <v>1</v>
      </c>
      <c r="G378" s="1">
        <v>0</v>
      </c>
      <c r="H378" s="2">
        <f t="shared" si="158"/>
        <v>1</v>
      </c>
      <c r="I378" s="15" t="s">
        <v>33</v>
      </c>
      <c r="J378" s="3">
        <v>19.919519999999999</v>
      </c>
      <c r="K378" s="40">
        <f t="shared" si="155"/>
        <v>19.919519999999999</v>
      </c>
      <c r="L378" s="40">
        <v>14.424479999999999</v>
      </c>
      <c r="M378" s="40">
        <f t="shared" si="156"/>
        <v>14.424479999999999</v>
      </c>
      <c r="N378" s="3">
        <v>34.344000000000001</v>
      </c>
      <c r="O378" s="4">
        <f t="shared" si="159"/>
        <v>34.344000000000001</v>
      </c>
      <c r="P378" s="9"/>
    </row>
    <row r="379" spans="1:16" s="8" customFormat="1" ht="14.5" x14ac:dyDescent="0.35">
      <c r="A379" s="35">
        <f>IF(I379&lt;&gt;"",1+MAX($A$1:A378),"")</f>
        <v>314</v>
      </c>
      <c r="B379" s="37" t="s">
        <v>382</v>
      </c>
      <c r="C379" s="37" t="s">
        <v>382</v>
      </c>
      <c r="E379" s="33" t="s">
        <v>317</v>
      </c>
      <c r="F379" s="6">
        <v>1</v>
      </c>
      <c r="G379" s="1">
        <v>0</v>
      </c>
      <c r="H379" s="2">
        <f t="shared" si="158"/>
        <v>1</v>
      </c>
      <c r="I379" s="15" t="s">
        <v>33</v>
      </c>
      <c r="J379" s="3">
        <v>35.328960000000002</v>
      </c>
      <c r="K379" s="40">
        <f t="shared" si="155"/>
        <v>35.328960000000002</v>
      </c>
      <c r="L379" s="40">
        <v>25.58304</v>
      </c>
      <c r="M379" s="40">
        <f t="shared" si="156"/>
        <v>25.58304</v>
      </c>
      <c r="N379" s="3">
        <v>60.912000000000006</v>
      </c>
      <c r="O379" s="4">
        <f t="shared" si="159"/>
        <v>60.912000000000006</v>
      </c>
      <c r="P379" s="9"/>
    </row>
    <row r="380" spans="1:16" s="8" customFormat="1" ht="14.5" x14ac:dyDescent="0.35">
      <c r="A380" s="35">
        <f>IF(I380&lt;&gt;"",1+MAX($A$1:A379),"")</f>
        <v>315</v>
      </c>
      <c r="B380" s="37" t="s">
        <v>382</v>
      </c>
      <c r="C380" s="37" t="s">
        <v>382</v>
      </c>
      <c r="E380" s="33" t="s">
        <v>318</v>
      </c>
      <c r="F380" s="6">
        <v>1</v>
      </c>
      <c r="G380" s="1">
        <v>0</v>
      </c>
      <c r="H380" s="2">
        <f t="shared" si="158"/>
        <v>1</v>
      </c>
      <c r="I380" s="15" t="s">
        <v>33</v>
      </c>
      <c r="J380" s="3">
        <v>22.50864</v>
      </c>
      <c r="K380" s="40">
        <f t="shared" si="155"/>
        <v>22.50864</v>
      </c>
      <c r="L380" s="40">
        <v>16.29936</v>
      </c>
      <c r="M380" s="40">
        <f t="shared" si="156"/>
        <v>16.29936</v>
      </c>
      <c r="N380" s="3">
        <v>38.808</v>
      </c>
      <c r="O380" s="4">
        <f t="shared" si="159"/>
        <v>38.808</v>
      </c>
      <c r="P380" s="9"/>
    </row>
    <row r="381" spans="1:16" s="8" customFormat="1" ht="14.5" x14ac:dyDescent="0.35">
      <c r="A381" s="35">
        <f>IF(I381&lt;&gt;"",1+MAX($A$1:A380),"")</f>
        <v>316</v>
      </c>
      <c r="B381" s="37" t="s">
        <v>382</v>
      </c>
      <c r="C381" s="37" t="s">
        <v>382</v>
      </c>
      <c r="E381" s="33" t="s">
        <v>319</v>
      </c>
      <c r="F381" s="6">
        <v>1</v>
      </c>
      <c r="G381" s="1">
        <v>0</v>
      </c>
      <c r="H381" s="2">
        <f t="shared" si="158"/>
        <v>1</v>
      </c>
      <c r="I381" s="15" t="s">
        <v>33</v>
      </c>
      <c r="J381" s="3">
        <v>29.774879999999996</v>
      </c>
      <c r="K381" s="40">
        <f t="shared" si="155"/>
        <v>29.774879999999996</v>
      </c>
      <c r="L381" s="40">
        <v>21.561119999999999</v>
      </c>
      <c r="M381" s="40">
        <f t="shared" si="156"/>
        <v>21.561119999999999</v>
      </c>
      <c r="N381" s="3">
        <v>51.335999999999999</v>
      </c>
      <c r="O381" s="4">
        <f t="shared" si="159"/>
        <v>51.335999999999999</v>
      </c>
      <c r="P381" s="9"/>
    </row>
    <row r="382" spans="1:16" s="8" customFormat="1" ht="14.5" x14ac:dyDescent="0.35">
      <c r="A382" s="35">
        <f>IF(I382&lt;&gt;"",1+MAX($A$1:A381),"")</f>
        <v>317</v>
      </c>
      <c r="B382" s="37" t="s">
        <v>382</v>
      </c>
      <c r="C382" s="37" t="s">
        <v>382</v>
      </c>
      <c r="E382" s="33" t="s">
        <v>320</v>
      </c>
      <c r="F382" s="6">
        <v>1</v>
      </c>
      <c r="G382" s="1">
        <v>0</v>
      </c>
      <c r="H382" s="2">
        <f t="shared" si="158"/>
        <v>1</v>
      </c>
      <c r="I382" s="15" t="s">
        <v>33</v>
      </c>
      <c r="J382" s="3">
        <v>25.139519999999997</v>
      </c>
      <c r="K382" s="40">
        <f t="shared" si="155"/>
        <v>25.139519999999997</v>
      </c>
      <c r="L382" s="40">
        <v>18.20448</v>
      </c>
      <c r="M382" s="40">
        <f t="shared" si="156"/>
        <v>18.20448</v>
      </c>
      <c r="N382" s="3">
        <v>43.344000000000001</v>
      </c>
      <c r="O382" s="4">
        <f t="shared" si="159"/>
        <v>43.344000000000001</v>
      </c>
      <c r="P382" s="9"/>
    </row>
    <row r="383" spans="1:16" s="8" customFormat="1" ht="14.5" x14ac:dyDescent="0.35">
      <c r="A383" s="35">
        <f>IF(I383&lt;&gt;"",1+MAX($A$1:A382),"")</f>
        <v>318</v>
      </c>
      <c r="B383" s="37" t="s">
        <v>382</v>
      </c>
      <c r="C383" s="37" t="s">
        <v>382</v>
      </c>
      <c r="E383" s="33" t="s">
        <v>321</v>
      </c>
      <c r="F383" s="6">
        <v>1</v>
      </c>
      <c r="G383" s="1">
        <v>0</v>
      </c>
      <c r="H383" s="2">
        <f t="shared" si="158"/>
        <v>1</v>
      </c>
      <c r="I383" s="15" t="s">
        <v>33</v>
      </c>
      <c r="J383" s="3">
        <v>24.220799999999997</v>
      </c>
      <c r="K383" s="40">
        <f t="shared" si="155"/>
        <v>24.220799999999997</v>
      </c>
      <c r="L383" s="40">
        <v>17.539199999999997</v>
      </c>
      <c r="M383" s="40">
        <f t="shared" si="156"/>
        <v>17.539199999999997</v>
      </c>
      <c r="N383" s="3">
        <v>41.76</v>
      </c>
      <c r="O383" s="4">
        <f t="shared" si="159"/>
        <v>41.76</v>
      </c>
      <c r="P383" s="9"/>
    </row>
    <row r="384" spans="1:16" s="8" customFormat="1" ht="14.5" x14ac:dyDescent="0.35">
      <c r="A384" s="35">
        <f>IF(I384&lt;&gt;"",1+MAX($A$1:A383),"")</f>
        <v>319</v>
      </c>
      <c r="B384" s="37" t="s">
        <v>382</v>
      </c>
      <c r="C384" s="37" t="s">
        <v>382</v>
      </c>
      <c r="E384" s="33" t="s">
        <v>322</v>
      </c>
      <c r="F384" s="6">
        <v>1</v>
      </c>
      <c r="G384" s="1">
        <v>0</v>
      </c>
      <c r="H384" s="2">
        <f t="shared" si="158"/>
        <v>1</v>
      </c>
      <c r="I384" s="15" t="s">
        <v>33</v>
      </c>
      <c r="J384" s="3">
        <v>27.770399999999999</v>
      </c>
      <c r="K384" s="40">
        <f t="shared" si="155"/>
        <v>27.770399999999999</v>
      </c>
      <c r="L384" s="40">
        <v>20.1096</v>
      </c>
      <c r="M384" s="40">
        <f t="shared" si="156"/>
        <v>20.1096</v>
      </c>
      <c r="N384" s="3">
        <v>47.88</v>
      </c>
      <c r="O384" s="4">
        <f t="shared" si="159"/>
        <v>47.88</v>
      </c>
      <c r="P384" s="9"/>
    </row>
    <row r="385" spans="1:16" s="8" customFormat="1" ht="14.5" x14ac:dyDescent="0.35">
      <c r="A385" s="35">
        <f>IF(I385&lt;&gt;"",1+MAX($A$1:A384),"")</f>
        <v>320</v>
      </c>
      <c r="B385" s="37" t="s">
        <v>382</v>
      </c>
      <c r="C385" s="37" t="s">
        <v>382</v>
      </c>
      <c r="E385" s="33" t="s">
        <v>323</v>
      </c>
      <c r="F385" s="6">
        <v>1</v>
      </c>
      <c r="G385" s="1">
        <v>0</v>
      </c>
      <c r="H385" s="2">
        <f t="shared" si="158"/>
        <v>1</v>
      </c>
      <c r="I385" s="15" t="s">
        <v>33</v>
      </c>
      <c r="J385" s="3">
        <v>18.666719999999998</v>
      </c>
      <c r="K385" s="40">
        <f t="shared" si="155"/>
        <v>18.666719999999998</v>
      </c>
      <c r="L385" s="40">
        <v>13.517279999999998</v>
      </c>
      <c r="M385" s="40">
        <f t="shared" si="156"/>
        <v>13.517279999999998</v>
      </c>
      <c r="N385" s="3">
        <v>32.183999999999997</v>
      </c>
      <c r="O385" s="4">
        <f t="shared" si="159"/>
        <v>32.183999999999997</v>
      </c>
      <c r="P385" s="9"/>
    </row>
    <row r="386" spans="1:16" s="8" customFormat="1" ht="14.5" x14ac:dyDescent="0.35">
      <c r="A386" s="35">
        <f>IF(I386&lt;&gt;"",1+MAX($A$1:A385),"")</f>
        <v>321</v>
      </c>
      <c r="B386" s="37" t="s">
        <v>382</v>
      </c>
      <c r="C386" s="37" t="s">
        <v>382</v>
      </c>
      <c r="E386" s="33" t="s">
        <v>324</v>
      </c>
      <c r="F386" s="6">
        <v>2</v>
      </c>
      <c r="G386" s="1">
        <v>0</v>
      </c>
      <c r="H386" s="2">
        <f t="shared" si="158"/>
        <v>2</v>
      </c>
      <c r="I386" s="15" t="s">
        <v>33</v>
      </c>
      <c r="J386" s="3">
        <v>30.35952</v>
      </c>
      <c r="K386" s="40">
        <f t="shared" si="155"/>
        <v>60.71904</v>
      </c>
      <c r="L386" s="40">
        <v>21.984480000000001</v>
      </c>
      <c r="M386" s="40">
        <f t="shared" si="156"/>
        <v>43.968960000000003</v>
      </c>
      <c r="N386" s="3">
        <v>52.344000000000001</v>
      </c>
      <c r="O386" s="4">
        <f t="shared" si="159"/>
        <v>104.688</v>
      </c>
      <c r="P386" s="9"/>
    </row>
    <row r="387" spans="1:16" s="8" customFormat="1" ht="14.5" x14ac:dyDescent="0.35">
      <c r="A387" s="35">
        <f>IF(I387&lt;&gt;"",1+MAX($A$1:A386),"")</f>
        <v>322</v>
      </c>
      <c r="B387" s="37" t="s">
        <v>382</v>
      </c>
      <c r="C387" s="37" t="s">
        <v>382</v>
      </c>
      <c r="E387" s="33" t="s">
        <v>325</v>
      </c>
      <c r="F387" s="6">
        <v>1</v>
      </c>
      <c r="G387" s="1">
        <v>0</v>
      </c>
      <c r="H387" s="2">
        <f t="shared" si="158"/>
        <v>1</v>
      </c>
      <c r="I387" s="15" t="s">
        <v>33</v>
      </c>
      <c r="J387" s="3">
        <v>13.112639999999999</v>
      </c>
      <c r="K387" s="40">
        <f t="shared" si="155"/>
        <v>13.112639999999999</v>
      </c>
      <c r="L387" s="40">
        <v>9.4953599999999998</v>
      </c>
      <c r="M387" s="40">
        <f t="shared" si="156"/>
        <v>9.4953599999999998</v>
      </c>
      <c r="N387" s="3">
        <v>22.608000000000001</v>
      </c>
      <c r="O387" s="4">
        <f t="shared" si="159"/>
        <v>22.608000000000001</v>
      </c>
      <c r="P387" s="9"/>
    </row>
    <row r="388" spans="1:16" s="8" customFormat="1" ht="14.5" x14ac:dyDescent="0.35">
      <c r="A388" s="35">
        <f>IF(I388&lt;&gt;"",1+MAX($A$1:A387),"")</f>
        <v>323</v>
      </c>
      <c r="B388" s="37" t="s">
        <v>382</v>
      </c>
      <c r="C388" s="37" t="s">
        <v>382</v>
      </c>
      <c r="E388" s="33" t="s">
        <v>326</v>
      </c>
      <c r="F388" s="6">
        <v>1</v>
      </c>
      <c r="G388" s="1">
        <v>0</v>
      </c>
      <c r="H388" s="2">
        <f t="shared" si="158"/>
        <v>1</v>
      </c>
      <c r="I388" s="15" t="s">
        <v>33</v>
      </c>
      <c r="J388" s="3">
        <v>32.990400000000001</v>
      </c>
      <c r="K388" s="40">
        <f t="shared" si="155"/>
        <v>32.990400000000001</v>
      </c>
      <c r="L388" s="40">
        <v>23.889600000000002</v>
      </c>
      <c r="M388" s="40">
        <f t="shared" si="156"/>
        <v>23.889600000000002</v>
      </c>
      <c r="N388" s="3">
        <v>56.88</v>
      </c>
      <c r="O388" s="4">
        <f t="shared" si="159"/>
        <v>56.88</v>
      </c>
      <c r="P388" s="9"/>
    </row>
    <row r="389" spans="1:16" s="8" customFormat="1" ht="14.5" x14ac:dyDescent="0.35">
      <c r="A389" s="35">
        <f>IF(I389&lt;&gt;"",1+MAX($A$1:A388),"")</f>
        <v>324</v>
      </c>
      <c r="B389" s="37" t="s">
        <v>382</v>
      </c>
      <c r="C389" s="37" t="s">
        <v>382</v>
      </c>
      <c r="E389" s="33" t="s">
        <v>327</v>
      </c>
      <c r="F389" s="6">
        <v>1</v>
      </c>
      <c r="G389" s="1">
        <v>0</v>
      </c>
      <c r="H389" s="2">
        <f t="shared" si="158"/>
        <v>1</v>
      </c>
      <c r="I389" s="15" t="s">
        <v>33</v>
      </c>
      <c r="J389" s="3">
        <v>7.5585599999999991</v>
      </c>
      <c r="K389" s="40">
        <f t="shared" si="155"/>
        <v>7.5585599999999991</v>
      </c>
      <c r="L389" s="40">
        <v>5.4734400000000001</v>
      </c>
      <c r="M389" s="40">
        <f t="shared" si="156"/>
        <v>5.4734400000000001</v>
      </c>
      <c r="N389" s="3">
        <v>13.032</v>
      </c>
      <c r="O389" s="4">
        <f t="shared" si="159"/>
        <v>13.032</v>
      </c>
      <c r="P389" s="9"/>
    </row>
    <row r="390" spans="1:16" s="8" customFormat="1" ht="14.5" x14ac:dyDescent="0.35">
      <c r="A390" s="35">
        <f>IF(I390&lt;&gt;"",1+MAX($A$1:A389),"")</f>
        <v>325</v>
      </c>
      <c r="B390" s="37" t="s">
        <v>382</v>
      </c>
      <c r="C390" s="37" t="s">
        <v>382</v>
      </c>
      <c r="E390" s="33" t="s">
        <v>328</v>
      </c>
      <c r="F390" s="6">
        <v>1</v>
      </c>
      <c r="G390" s="1">
        <v>0</v>
      </c>
      <c r="H390" s="2">
        <f t="shared" si="158"/>
        <v>1</v>
      </c>
      <c r="I390" s="15" t="s">
        <v>33</v>
      </c>
      <c r="J390" s="3">
        <v>35.621279999999999</v>
      </c>
      <c r="K390" s="40">
        <f t="shared" si="155"/>
        <v>35.621279999999999</v>
      </c>
      <c r="L390" s="40">
        <v>25.794719999999998</v>
      </c>
      <c r="M390" s="40">
        <f t="shared" si="156"/>
        <v>25.794719999999998</v>
      </c>
      <c r="N390" s="3">
        <v>61.415999999999997</v>
      </c>
      <c r="O390" s="4">
        <f t="shared" si="159"/>
        <v>61.415999999999997</v>
      </c>
      <c r="P390" s="9"/>
    </row>
    <row r="391" spans="1:16" s="8" customFormat="1" ht="14.5" x14ac:dyDescent="0.35">
      <c r="A391" s="35">
        <f>IF(I391&lt;&gt;"",1+MAX($A$1:A390),"")</f>
        <v>326</v>
      </c>
      <c r="B391" s="37" t="s">
        <v>382</v>
      </c>
      <c r="C391" s="37" t="s">
        <v>382</v>
      </c>
      <c r="E391" s="33" t="s">
        <v>329</v>
      </c>
      <c r="F391" s="6">
        <v>1</v>
      </c>
      <c r="G391" s="1">
        <v>0</v>
      </c>
      <c r="H391" s="2">
        <f t="shared" si="158"/>
        <v>1</v>
      </c>
      <c r="I391" s="15" t="s">
        <v>33</v>
      </c>
      <c r="J391" s="3">
        <v>2.00448</v>
      </c>
      <c r="K391" s="40">
        <f t="shared" si="155"/>
        <v>2.00448</v>
      </c>
      <c r="L391" s="40">
        <v>1.4515199999999999</v>
      </c>
      <c r="M391" s="40">
        <f t="shared" si="156"/>
        <v>1.4515199999999999</v>
      </c>
      <c r="N391" s="3">
        <v>3.456</v>
      </c>
      <c r="O391" s="4">
        <f t="shared" si="159"/>
        <v>3.456</v>
      </c>
      <c r="P391" s="9"/>
    </row>
    <row r="392" spans="1:16" s="8" customFormat="1" ht="14.5" x14ac:dyDescent="0.35">
      <c r="A392" s="35">
        <f>IF(I392&lt;&gt;"",1+MAX($A$1:A391),"")</f>
        <v>327</v>
      </c>
      <c r="B392" s="37" t="s">
        <v>382</v>
      </c>
      <c r="C392" s="37" t="s">
        <v>382</v>
      </c>
      <c r="E392" s="33" t="s">
        <v>330</v>
      </c>
      <c r="F392" s="6">
        <v>1</v>
      </c>
      <c r="G392" s="1">
        <v>0</v>
      </c>
      <c r="H392" s="2">
        <f t="shared" si="158"/>
        <v>1</v>
      </c>
      <c r="I392" s="15" t="s">
        <v>33</v>
      </c>
      <c r="J392" s="3">
        <v>38.2104</v>
      </c>
      <c r="K392" s="40">
        <f t="shared" si="155"/>
        <v>38.2104</v>
      </c>
      <c r="L392" s="40">
        <v>27.669600000000003</v>
      </c>
      <c r="M392" s="40">
        <f t="shared" si="156"/>
        <v>27.669600000000003</v>
      </c>
      <c r="N392" s="3">
        <v>65.88000000000001</v>
      </c>
      <c r="O392" s="4">
        <f t="shared" si="159"/>
        <v>65.88000000000001</v>
      </c>
      <c r="P392" s="9"/>
    </row>
    <row r="393" spans="1:16" s="8" customFormat="1" ht="14.5" x14ac:dyDescent="0.35">
      <c r="A393" s="35">
        <f>IF(I393&lt;&gt;"",1+MAX($A$1:A392),"")</f>
        <v>328</v>
      </c>
      <c r="B393" s="37" t="s">
        <v>382</v>
      </c>
      <c r="C393" s="37" t="s">
        <v>382</v>
      </c>
      <c r="E393" s="33" t="s">
        <v>331</v>
      </c>
      <c r="F393" s="6">
        <v>1</v>
      </c>
      <c r="G393" s="1">
        <v>0</v>
      </c>
      <c r="H393" s="2">
        <f t="shared" si="158"/>
        <v>1</v>
      </c>
      <c r="I393" s="15" t="s">
        <v>33</v>
      </c>
      <c r="J393" s="3">
        <v>36.289439999999999</v>
      </c>
      <c r="K393" s="40">
        <f t="shared" si="155"/>
        <v>36.289439999999999</v>
      </c>
      <c r="L393" s="40">
        <v>26.278559999999999</v>
      </c>
      <c r="M393" s="40">
        <f t="shared" si="156"/>
        <v>26.278559999999999</v>
      </c>
      <c r="N393" s="3">
        <v>62.567999999999998</v>
      </c>
      <c r="O393" s="4">
        <f t="shared" si="159"/>
        <v>62.567999999999998</v>
      </c>
      <c r="P393" s="9"/>
    </row>
    <row r="394" spans="1:16" s="8" customFormat="1" ht="14.5" x14ac:dyDescent="0.35">
      <c r="A394" s="35">
        <f>IF(I394&lt;&gt;"",1+MAX($A$1:A393),"")</f>
        <v>329</v>
      </c>
      <c r="B394" s="37" t="s">
        <v>382</v>
      </c>
      <c r="C394" s="37" t="s">
        <v>382</v>
      </c>
      <c r="E394" s="33" t="s">
        <v>332</v>
      </c>
      <c r="F394" s="6">
        <v>1</v>
      </c>
      <c r="G394" s="1">
        <v>0</v>
      </c>
      <c r="H394" s="2">
        <f t="shared" si="154"/>
        <v>1</v>
      </c>
      <c r="I394" s="15" t="s">
        <v>33</v>
      </c>
      <c r="J394" s="3">
        <v>33.324480000000001</v>
      </c>
      <c r="K394" s="40">
        <f t="shared" si="155"/>
        <v>33.324480000000001</v>
      </c>
      <c r="L394" s="40">
        <v>24.131520000000002</v>
      </c>
      <c r="M394" s="40">
        <f t="shared" si="156"/>
        <v>24.131520000000002</v>
      </c>
      <c r="N394" s="3">
        <v>57.456000000000003</v>
      </c>
      <c r="O394" s="4">
        <f t="shared" si="157"/>
        <v>57.456000000000003</v>
      </c>
      <c r="P394" s="9"/>
    </row>
    <row r="395" spans="1:16" s="8" customFormat="1" ht="14.5" x14ac:dyDescent="0.35">
      <c r="A395" s="35">
        <f>IF(I395&lt;&gt;"",1+MAX($A$1:A394),"")</f>
        <v>330</v>
      </c>
      <c r="B395" s="37" t="s">
        <v>382</v>
      </c>
      <c r="C395" s="37" t="s">
        <v>382</v>
      </c>
      <c r="E395" s="33" t="s">
        <v>333</v>
      </c>
      <c r="F395" s="6">
        <v>1</v>
      </c>
      <c r="G395" s="1">
        <v>0</v>
      </c>
      <c r="H395" s="2">
        <f t="shared" ref="H395:H432" si="160">F395*(1+G395)</f>
        <v>1</v>
      </c>
      <c r="I395" s="15" t="s">
        <v>33</v>
      </c>
      <c r="J395" s="3">
        <v>27.352799999999995</v>
      </c>
      <c r="K395" s="40">
        <f t="shared" si="155"/>
        <v>27.352799999999995</v>
      </c>
      <c r="L395" s="40">
        <v>19.807199999999998</v>
      </c>
      <c r="M395" s="40">
        <f t="shared" si="156"/>
        <v>19.807199999999998</v>
      </c>
      <c r="N395" s="3">
        <v>47.16</v>
      </c>
      <c r="O395" s="4">
        <f t="shared" ref="O395:O432" si="161">N395*H395</f>
        <v>47.16</v>
      </c>
      <c r="P395" s="9"/>
    </row>
    <row r="396" spans="1:16" s="8" customFormat="1" ht="14.5" x14ac:dyDescent="0.35">
      <c r="A396" s="35">
        <f>IF(I396&lt;&gt;"",1+MAX($A$1:A395),"")</f>
        <v>331</v>
      </c>
      <c r="B396" s="37" t="s">
        <v>382</v>
      </c>
      <c r="C396" s="37" t="s">
        <v>382</v>
      </c>
      <c r="E396" s="33" t="s">
        <v>334</v>
      </c>
      <c r="F396" s="6">
        <v>1</v>
      </c>
      <c r="G396" s="1">
        <v>0</v>
      </c>
      <c r="H396" s="2">
        <f t="shared" si="160"/>
        <v>1</v>
      </c>
      <c r="I396" s="15" t="s">
        <v>33</v>
      </c>
      <c r="J396" s="3">
        <v>24.387840000000001</v>
      </c>
      <c r="K396" s="40">
        <f t="shared" si="155"/>
        <v>24.387840000000001</v>
      </c>
      <c r="L396" s="40">
        <v>17.660160000000001</v>
      </c>
      <c r="M396" s="40">
        <f t="shared" si="156"/>
        <v>17.660160000000001</v>
      </c>
      <c r="N396" s="3">
        <v>42.048000000000002</v>
      </c>
      <c r="O396" s="4">
        <f t="shared" si="161"/>
        <v>42.048000000000002</v>
      </c>
      <c r="P396" s="9"/>
    </row>
    <row r="397" spans="1:16" s="8" customFormat="1" ht="14.5" x14ac:dyDescent="0.35">
      <c r="A397" s="35">
        <f>IF(I397&lt;&gt;"",1+MAX($A$1:A396),"")</f>
        <v>332</v>
      </c>
      <c r="B397" s="37" t="s">
        <v>382</v>
      </c>
      <c r="C397" s="37" t="s">
        <v>382</v>
      </c>
      <c r="E397" s="33" t="s">
        <v>335</v>
      </c>
      <c r="F397" s="6">
        <v>1</v>
      </c>
      <c r="G397" s="1">
        <v>0</v>
      </c>
      <c r="H397" s="2">
        <f t="shared" si="160"/>
        <v>1</v>
      </c>
      <c r="I397" s="15" t="s">
        <v>33</v>
      </c>
      <c r="J397" s="3">
        <v>21.422879999999999</v>
      </c>
      <c r="K397" s="40">
        <f t="shared" si="155"/>
        <v>21.422879999999999</v>
      </c>
      <c r="L397" s="40">
        <v>15.513119999999999</v>
      </c>
      <c r="M397" s="40">
        <f t="shared" si="156"/>
        <v>15.513119999999999</v>
      </c>
      <c r="N397" s="3">
        <v>36.936</v>
      </c>
      <c r="O397" s="4">
        <f t="shared" si="161"/>
        <v>36.936</v>
      </c>
      <c r="P397" s="9"/>
    </row>
    <row r="398" spans="1:16" s="8" customFormat="1" ht="14.5" x14ac:dyDescent="0.35">
      <c r="A398" s="35">
        <f>IF(I398&lt;&gt;"",1+MAX($A$1:A397),"")</f>
        <v>333</v>
      </c>
      <c r="B398" s="37" t="s">
        <v>382</v>
      </c>
      <c r="C398" s="37" t="s">
        <v>382</v>
      </c>
      <c r="E398" s="33" t="s">
        <v>336</v>
      </c>
      <c r="F398" s="6">
        <v>1</v>
      </c>
      <c r="G398" s="1">
        <v>0</v>
      </c>
      <c r="H398" s="2">
        <f t="shared" si="160"/>
        <v>1</v>
      </c>
      <c r="I398" s="15" t="s">
        <v>33</v>
      </c>
      <c r="J398" s="3">
        <v>18.457920000000001</v>
      </c>
      <c r="K398" s="40">
        <f t="shared" si="155"/>
        <v>18.457920000000001</v>
      </c>
      <c r="L398" s="40">
        <v>13.36608</v>
      </c>
      <c r="M398" s="40">
        <f t="shared" si="156"/>
        <v>13.36608</v>
      </c>
      <c r="N398" s="3">
        <v>31.824000000000002</v>
      </c>
      <c r="O398" s="4">
        <f t="shared" si="161"/>
        <v>31.824000000000002</v>
      </c>
      <c r="P398" s="9"/>
    </row>
    <row r="399" spans="1:16" s="8" customFormat="1" ht="14.5" x14ac:dyDescent="0.35">
      <c r="A399" s="35">
        <f>IF(I399&lt;&gt;"",1+MAX($A$1:A398),"")</f>
        <v>334</v>
      </c>
      <c r="B399" s="37" t="s">
        <v>382</v>
      </c>
      <c r="C399" s="37" t="s">
        <v>382</v>
      </c>
      <c r="E399" s="33" t="s">
        <v>337</v>
      </c>
      <c r="F399" s="6">
        <v>1</v>
      </c>
      <c r="G399" s="1">
        <v>0</v>
      </c>
      <c r="H399" s="2">
        <f t="shared" si="160"/>
        <v>1</v>
      </c>
      <c r="I399" s="15" t="s">
        <v>33</v>
      </c>
      <c r="J399" s="3">
        <v>15.4512</v>
      </c>
      <c r="K399" s="40">
        <f t="shared" si="155"/>
        <v>15.4512</v>
      </c>
      <c r="L399" s="40">
        <v>11.188800000000001</v>
      </c>
      <c r="M399" s="40">
        <f t="shared" si="156"/>
        <v>11.188800000000001</v>
      </c>
      <c r="N399" s="3">
        <v>26.64</v>
      </c>
      <c r="O399" s="4">
        <f t="shared" si="161"/>
        <v>26.64</v>
      </c>
      <c r="P399" s="9"/>
    </row>
    <row r="400" spans="1:16" s="8" customFormat="1" ht="14.5" x14ac:dyDescent="0.35">
      <c r="A400" s="35">
        <f>IF(I400&lt;&gt;"",1+MAX($A$1:A399),"")</f>
        <v>335</v>
      </c>
      <c r="B400" s="37" t="s">
        <v>382</v>
      </c>
      <c r="C400" s="37" t="s">
        <v>382</v>
      </c>
      <c r="E400" s="33" t="s">
        <v>338</v>
      </c>
      <c r="F400" s="6">
        <v>1</v>
      </c>
      <c r="G400" s="1">
        <v>0</v>
      </c>
      <c r="H400" s="2">
        <f>F400*(1+G400)</f>
        <v>1</v>
      </c>
      <c r="I400" s="15" t="s">
        <v>33</v>
      </c>
      <c r="J400" s="3">
        <v>12.48624</v>
      </c>
      <c r="K400" s="40">
        <f t="shared" si="155"/>
        <v>12.48624</v>
      </c>
      <c r="L400" s="40">
        <v>9.04176</v>
      </c>
      <c r="M400" s="40">
        <f t="shared" si="156"/>
        <v>9.04176</v>
      </c>
      <c r="N400" s="3">
        <v>21.528000000000002</v>
      </c>
      <c r="O400" s="4">
        <f>N400*H400</f>
        <v>21.528000000000002</v>
      </c>
      <c r="P400" s="9"/>
    </row>
    <row r="401" spans="1:16" s="8" customFormat="1" ht="14.5" x14ac:dyDescent="0.35">
      <c r="A401" s="35">
        <f>IF(I401&lt;&gt;"",1+MAX($A$1:A400),"")</f>
        <v>336</v>
      </c>
      <c r="B401" s="37" t="s">
        <v>382</v>
      </c>
      <c r="C401" s="37" t="s">
        <v>382</v>
      </c>
      <c r="E401" s="33" t="s">
        <v>339</v>
      </c>
      <c r="F401" s="6">
        <v>1</v>
      </c>
      <c r="G401" s="1">
        <v>0</v>
      </c>
      <c r="H401" s="2">
        <f t="shared" ref="H401:H431" si="162">F401*(1+G401)</f>
        <v>1</v>
      </c>
      <c r="I401" s="15" t="s">
        <v>33</v>
      </c>
      <c r="J401" s="3">
        <v>9.5212799999999991</v>
      </c>
      <c r="K401" s="40">
        <f t="shared" si="155"/>
        <v>9.5212799999999991</v>
      </c>
      <c r="L401" s="40">
        <v>6.8947199999999995</v>
      </c>
      <c r="M401" s="40">
        <f t="shared" si="156"/>
        <v>6.8947199999999995</v>
      </c>
      <c r="N401" s="3">
        <v>16.416</v>
      </c>
      <c r="O401" s="4">
        <f t="shared" ref="O401:O431" si="163">N401*H401</f>
        <v>16.416</v>
      </c>
      <c r="P401" s="9"/>
    </row>
    <row r="402" spans="1:16" s="8" customFormat="1" ht="14.5" x14ac:dyDescent="0.35">
      <c r="A402" s="35">
        <f>IF(I402&lt;&gt;"",1+MAX($A$1:A401),"")</f>
        <v>337</v>
      </c>
      <c r="B402" s="37" t="s">
        <v>382</v>
      </c>
      <c r="C402" s="37" t="s">
        <v>382</v>
      </c>
      <c r="E402" s="33" t="s">
        <v>340</v>
      </c>
      <c r="F402" s="6">
        <v>1</v>
      </c>
      <c r="G402" s="1">
        <v>0</v>
      </c>
      <c r="H402" s="2">
        <f t="shared" si="162"/>
        <v>1</v>
      </c>
      <c r="I402" s="15" t="s">
        <v>33</v>
      </c>
      <c r="J402" s="3">
        <v>6.5563199999999995</v>
      </c>
      <c r="K402" s="40">
        <f t="shared" si="155"/>
        <v>6.5563199999999995</v>
      </c>
      <c r="L402" s="40">
        <v>4.7476799999999999</v>
      </c>
      <c r="M402" s="40">
        <f t="shared" si="156"/>
        <v>4.7476799999999999</v>
      </c>
      <c r="N402" s="3">
        <v>11.304</v>
      </c>
      <c r="O402" s="4">
        <f t="shared" si="163"/>
        <v>11.304</v>
      </c>
      <c r="P402" s="9"/>
    </row>
    <row r="403" spans="1:16" s="8" customFormat="1" ht="14.5" x14ac:dyDescent="0.35">
      <c r="A403" s="35">
        <f>IF(I403&lt;&gt;"",1+MAX($A$1:A402),"")</f>
        <v>338</v>
      </c>
      <c r="B403" s="37" t="s">
        <v>382</v>
      </c>
      <c r="C403" s="37" t="s">
        <v>382</v>
      </c>
      <c r="E403" s="33" t="s">
        <v>341</v>
      </c>
      <c r="F403" s="6">
        <v>1</v>
      </c>
      <c r="G403" s="1">
        <v>0</v>
      </c>
      <c r="H403" s="2">
        <f t="shared" si="162"/>
        <v>1</v>
      </c>
      <c r="I403" s="15" t="s">
        <v>33</v>
      </c>
      <c r="J403" s="3">
        <v>54.997919999999993</v>
      </c>
      <c r="K403" s="40">
        <f t="shared" si="155"/>
        <v>54.997919999999993</v>
      </c>
      <c r="L403" s="40">
        <v>39.826079999999997</v>
      </c>
      <c r="M403" s="40">
        <f t="shared" si="156"/>
        <v>39.826079999999997</v>
      </c>
      <c r="N403" s="3">
        <v>94.823999999999998</v>
      </c>
      <c r="O403" s="4">
        <f t="shared" si="163"/>
        <v>94.823999999999998</v>
      </c>
      <c r="P403" s="9"/>
    </row>
    <row r="404" spans="1:16" s="8" customFormat="1" ht="14.5" x14ac:dyDescent="0.35">
      <c r="A404" s="35">
        <f>IF(I404&lt;&gt;"",1+MAX($A$1:A403),"")</f>
        <v>339</v>
      </c>
      <c r="B404" s="37" t="s">
        <v>382</v>
      </c>
      <c r="C404" s="37" t="s">
        <v>382</v>
      </c>
      <c r="E404" s="33" t="s">
        <v>342</v>
      </c>
      <c r="F404" s="6">
        <v>1</v>
      </c>
      <c r="G404" s="1">
        <v>0</v>
      </c>
      <c r="H404" s="2">
        <f t="shared" si="162"/>
        <v>1</v>
      </c>
      <c r="I404" s="15" t="s">
        <v>33</v>
      </c>
      <c r="J404" s="3">
        <v>37.918080000000003</v>
      </c>
      <c r="K404" s="40">
        <f t="shared" si="155"/>
        <v>37.918080000000003</v>
      </c>
      <c r="L404" s="40">
        <v>27.457920000000001</v>
      </c>
      <c r="M404" s="40">
        <f t="shared" si="156"/>
        <v>27.457920000000001</v>
      </c>
      <c r="N404" s="3">
        <v>65.376000000000005</v>
      </c>
      <c r="O404" s="4">
        <f t="shared" si="163"/>
        <v>65.376000000000005</v>
      </c>
      <c r="P404" s="9"/>
    </row>
    <row r="405" spans="1:16" s="8" customFormat="1" ht="14.5" x14ac:dyDescent="0.35">
      <c r="A405" s="35">
        <f>IF(I405&lt;&gt;"",1+MAX($A$1:A404),"")</f>
        <v>340</v>
      </c>
      <c r="B405" s="37" t="s">
        <v>382</v>
      </c>
      <c r="C405" s="37" t="s">
        <v>382</v>
      </c>
      <c r="E405" s="33" t="s">
        <v>343</v>
      </c>
      <c r="F405" s="6">
        <v>1</v>
      </c>
      <c r="G405" s="1">
        <v>0</v>
      </c>
      <c r="H405" s="2">
        <f t="shared" si="162"/>
        <v>1</v>
      </c>
      <c r="I405" s="15" t="s">
        <v>33</v>
      </c>
      <c r="J405" s="3">
        <v>29.399039999999999</v>
      </c>
      <c r="K405" s="40">
        <f t="shared" si="155"/>
        <v>29.399039999999999</v>
      </c>
      <c r="L405" s="40">
        <v>21.288959999999999</v>
      </c>
      <c r="M405" s="40">
        <f t="shared" si="156"/>
        <v>21.288959999999999</v>
      </c>
      <c r="N405" s="3">
        <v>50.688000000000002</v>
      </c>
      <c r="O405" s="4">
        <f t="shared" si="163"/>
        <v>50.688000000000002</v>
      </c>
      <c r="P405" s="9"/>
    </row>
    <row r="406" spans="1:16" s="8" customFormat="1" ht="14.5" x14ac:dyDescent="0.35">
      <c r="A406" s="35">
        <f>IF(I406&lt;&gt;"",1+MAX($A$1:A405),"")</f>
        <v>341</v>
      </c>
      <c r="B406" s="37" t="s">
        <v>382</v>
      </c>
      <c r="C406" s="37" t="s">
        <v>382</v>
      </c>
      <c r="E406" s="33" t="s">
        <v>344</v>
      </c>
      <c r="F406" s="6">
        <v>1</v>
      </c>
      <c r="G406" s="1">
        <v>0</v>
      </c>
      <c r="H406" s="2">
        <f t="shared" si="162"/>
        <v>1</v>
      </c>
      <c r="I406" s="15" t="s">
        <v>33</v>
      </c>
      <c r="J406" s="3">
        <v>20.88</v>
      </c>
      <c r="K406" s="40">
        <f t="shared" si="155"/>
        <v>20.88</v>
      </c>
      <c r="L406" s="40">
        <v>15.12</v>
      </c>
      <c r="M406" s="40">
        <f t="shared" si="156"/>
        <v>15.12</v>
      </c>
      <c r="N406" s="3">
        <v>36</v>
      </c>
      <c r="O406" s="4">
        <f t="shared" si="163"/>
        <v>36</v>
      </c>
      <c r="P406" s="9"/>
    </row>
    <row r="407" spans="1:16" s="8" customFormat="1" ht="14.5" x14ac:dyDescent="0.35">
      <c r="A407" s="35">
        <f>IF(I407&lt;&gt;"",1+MAX($A$1:A406),"")</f>
        <v>342</v>
      </c>
      <c r="B407" s="37" t="s">
        <v>382</v>
      </c>
      <c r="C407" s="37" t="s">
        <v>382</v>
      </c>
      <c r="E407" s="33" t="s">
        <v>345</v>
      </c>
      <c r="F407" s="6">
        <v>1</v>
      </c>
      <c r="G407" s="1">
        <v>0</v>
      </c>
      <c r="H407" s="2">
        <f t="shared" si="162"/>
        <v>1</v>
      </c>
      <c r="I407" s="15" t="s">
        <v>33</v>
      </c>
      <c r="J407" s="3">
        <v>12.3192</v>
      </c>
      <c r="K407" s="40">
        <f t="shared" si="155"/>
        <v>12.3192</v>
      </c>
      <c r="L407" s="40">
        <v>8.9207999999999998</v>
      </c>
      <c r="M407" s="40">
        <f t="shared" si="156"/>
        <v>8.9207999999999998</v>
      </c>
      <c r="N407" s="3">
        <v>21.240000000000002</v>
      </c>
      <c r="O407" s="4">
        <f t="shared" si="163"/>
        <v>21.240000000000002</v>
      </c>
      <c r="P407" s="9"/>
    </row>
    <row r="408" spans="1:16" s="8" customFormat="1" ht="14.5" x14ac:dyDescent="0.35">
      <c r="A408" s="35">
        <f>IF(I408&lt;&gt;"",1+MAX($A$1:A407),"")</f>
        <v>343</v>
      </c>
      <c r="B408" s="37" t="s">
        <v>382</v>
      </c>
      <c r="C408" s="37" t="s">
        <v>382</v>
      </c>
      <c r="E408" s="33" t="s">
        <v>346</v>
      </c>
      <c r="F408" s="6">
        <v>1</v>
      </c>
      <c r="G408" s="1">
        <v>0</v>
      </c>
      <c r="H408" s="2">
        <f t="shared" si="162"/>
        <v>1</v>
      </c>
      <c r="I408" s="15" t="s">
        <v>33</v>
      </c>
      <c r="J408" s="3">
        <v>3.80016</v>
      </c>
      <c r="K408" s="40">
        <f t="shared" si="155"/>
        <v>3.80016</v>
      </c>
      <c r="L408" s="40">
        <v>2.7518400000000001</v>
      </c>
      <c r="M408" s="40">
        <f t="shared" si="156"/>
        <v>2.7518400000000001</v>
      </c>
      <c r="N408" s="3">
        <v>6.5520000000000005</v>
      </c>
      <c r="O408" s="4">
        <f t="shared" si="163"/>
        <v>6.5520000000000005</v>
      </c>
      <c r="P408" s="9"/>
    </row>
    <row r="409" spans="1:16" s="8" customFormat="1" ht="14.5" x14ac:dyDescent="0.35">
      <c r="A409" s="35">
        <f>IF(I409&lt;&gt;"",1+MAX($A$1:A408),"")</f>
        <v>344</v>
      </c>
      <c r="B409" s="37" t="s">
        <v>382</v>
      </c>
      <c r="C409" s="37" t="s">
        <v>382</v>
      </c>
      <c r="E409" s="33" t="s">
        <v>347</v>
      </c>
      <c r="F409" s="6">
        <v>10</v>
      </c>
      <c r="G409" s="1">
        <v>0</v>
      </c>
      <c r="H409" s="2">
        <f t="shared" si="162"/>
        <v>10</v>
      </c>
      <c r="I409" s="15" t="s">
        <v>33</v>
      </c>
      <c r="J409" s="3">
        <v>123.56783999999999</v>
      </c>
      <c r="K409" s="40">
        <f t="shared" si="155"/>
        <v>1235.6783999999998</v>
      </c>
      <c r="L409" s="40">
        <v>89.480159999999998</v>
      </c>
      <c r="M409" s="40">
        <f t="shared" si="156"/>
        <v>894.80160000000001</v>
      </c>
      <c r="N409" s="3">
        <v>213.048</v>
      </c>
      <c r="O409" s="4">
        <f t="shared" si="163"/>
        <v>2130.48</v>
      </c>
      <c r="P409" s="9"/>
    </row>
    <row r="410" spans="1:16" s="8" customFormat="1" ht="14.5" x14ac:dyDescent="0.35">
      <c r="A410" s="35">
        <f>IF(I410&lt;&gt;"",1+MAX($A$1:A409),"")</f>
        <v>345</v>
      </c>
      <c r="B410" s="37" t="s">
        <v>382</v>
      </c>
      <c r="C410" s="37" t="s">
        <v>382</v>
      </c>
      <c r="E410" s="33" t="s">
        <v>348</v>
      </c>
      <c r="F410" s="6">
        <v>1</v>
      </c>
      <c r="G410" s="1">
        <v>0</v>
      </c>
      <c r="H410" s="2">
        <f t="shared" si="162"/>
        <v>1</v>
      </c>
      <c r="I410" s="15" t="s">
        <v>33</v>
      </c>
      <c r="J410" s="3">
        <v>42.511679999999998</v>
      </c>
      <c r="K410" s="40">
        <f t="shared" si="155"/>
        <v>42.511679999999998</v>
      </c>
      <c r="L410" s="40">
        <v>30.784320000000001</v>
      </c>
      <c r="M410" s="40">
        <f t="shared" si="156"/>
        <v>30.784320000000001</v>
      </c>
      <c r="N410" s="3">
        <v>73.296000000000006</v>
      </c>
      <c r="O410" s="4">
        <f t="shared" si="163"/>
        <v>73.296000000000006</v>
      </c>
      <c r="P410" s="9"/>
    </row>
    <row r="411" spans="1:16" s="8" customFormat="1" ht="14.5" x14ac:dyDescent="0.35">
      <c r="A411" s="35">
        <f>IF(I411&lt;&gt;"",1+MAX($A$1:A410),"")</f>
        <v>346</v>
      </c>
      <c r="B411" s="37" t="s">
        <v>382</v>
      </c>
      <c r="C411" s="37" t="s">
        <v>382</v>
      </c>
      <c r="E411" s="33" t="s">
        <v>349</v>
      </c>
      <c r="F411" s="6">
        <v>1</v>
      </c>
      <c r="G411" s="1">
        <v>0</v>
      </c>
      <c r="H411" s="2">
        <f t="shared" si="162"/>
        <v>1</v>
      </c>
      <c r="I411" s="15" t="s">
        <v>33</v>
      </c>
      <c r="J411" s="3">
        <v>35.704800000000006</v>
      </c>
      <c r="K411" s="40">
        <f t="shared" si="155"/>
        <v>35.704800000000006</v>
      </c>
      <c r="L411" s="40">
        <v>25.855200000000004</v>
      </c>
      <c r="M411" s="40">
        <f t="shared" si="156"/>
        <v>25.855200000000004</v>
      </c>
      <c r="N411" s="3">
        <v>61.560000000000009</v>
      </c>
      <c r="O411" s="4">
        <f t="shared" si="163"/>
        <v>61.560000000000009</v>
      </c>
      <c r="P411" s="9"/>
    </row>
    <row r="412" spans="1:16" s="8" customFormat="1" ht="14.5" x14ac:dyDescent="0.35">
      <c r="A412" s="35">
        <f>IF(I412&lt;&gt;"",1+MAX($A$1:A411),"")</f>
        <v>347</v>
      </c>
      <c r="B412" s="37" t="s">
        <v>382</v>
      </c>
      <c r="C412" s="37" t="s">
        <v>382</v>
      </c>
      <c r="E412" s="33" t="s">
        <v>350</v>
      </c>
      <c r="F412" s="6">
        <v>1</v>
      </c>
      <c r="G412" s="1">
        <v>0</v>
      </c>
      <c r="H412" s="2">
        <f t="shared" si="162"/>
        <v>1</v>
      </c>
      <c r="I412" s="15" t="s">
        <v>33</v>
      </c>
      <c r="J412" s="3">
        <v>28.897919999999996</v>
      </c>
      <c r="K412" s="40">
        <f t="shared" si="155"/>
        <v>28.897919999999996</v>
      </c>
      <c r="L412" s="40">
        <v>20.926079999999999</v>
      </c>
      <c r="M412" s="40">
        <f t="shared" si="156"/>
        <v>20.926079999999999</v>
      </c>
      <c r="N412" s="3">
        <v>49.823999999999998</v>
      </c>
      <c r="O412" s="4">
        <f t="shared" si="163"/>
        <v>49.823999999999998</v>
      </c>
      <c r="P412" s="9"/>
    </row>
    <row r="413" spans="1:16" s="8" customFormat="1" ht="14.5" x14ac:dyDescent="0.35">
      <c r="A413" s="35">
        <f>IF(I413&lt;&gt;"",1+MAX($A$1:A412),"")</f>
        <v>348</v>
      </c>
      <c r="B413" s="37" t="s">
        <v>382</v>
      </c>
      <c r="C413" s="37" t="s">
        <v>382</v>
      </c>
      <c r="E413" s="33" t="s">
        <v>351</v>
      </c>
      <c r="F413" s="6">
        <v>1</v>
      </c>
      <c r="G413" s="1">
        <v>0</v>
      </c>
      <c r="H413" s="2">
        <f t="shared" si="162"/>
        <v>1</v>
      </c>
      <c r="I413" s="15" t="s">
        <v>33</v>
      </c>
      <c r="J413" s="3">
        <v>22.09104</v>
      </c>
      <c r="K413" s="40">
        <f t="shared" si="155"/>
        <v>22.09104</v>
      </c>
      <c r="L413" s="40">
        <v>15.99696</v>
      </c>
      <c r="M413" s="40">
        <f t="shared" si="156"/>
        <v>15.99696</v>
      </c>
      <c r="N413" s="3">
        <v>38.088000000000001</v>
      </c>
      <c r="O413" s="4">
        <f t="shared" si="163"/>
        <v>38.088000000000001</v>
      </c>
      <c r="P413" s="9"/>
    </row>
    <row r="414" spans="1:16" s="8" customFormat="1" ht="14.5" x14ac:dyDescent="0.35">
      <c r="A414" s="35">
        <f>IF(I414&lt;&gt;"",1+MAX($A$1:A413),"")</f>
        <v>349</v>
      </c>
      <c r="B414" s="37" t="s">
        <v>382</v>
      </c>
      <c r="C414" s="37" t="s">
        <v>382</v>
      </c>
      <c r="E414" s="33" t="s">
        <v>352</v>
      </c>
      <c r="F414" s="6">
        <v>1</v>
      </c>
      <c r="G414" s="1">
        <v>0</v>
      </c>
      <c r="H414" s="2">
        <f t="shared" si="162"/>
        <v>1</v>
      </c>
      <c r="I414" s="15" t="s">
        <v>33</v>
      </c>
      <c r="J414" s="3">
        <v>15.2424</v>
      </c>
      <c r="K414" s="40">
        <f t="shared" si="155"/>
        <v>15.2424</v>
      </c>
      <c r="L414" s="40">
        <v>11.037599999999999</v>
      </c>
      <c r="M414" s="40">
        <f t="shared" si="156"/>
        <v>11.037599999999999</v>
      </c>
      <c r="N414" s="3">
        <v>26.28</v>
      </c>
      <c r="O414" s="4">
        <f t="shared" si="163"/>
        <v>26.28</v>
      </c>
      <c r="P414" s="9"/>
    </row>
    <row r="415" spans="1:16" s="8" customFormat="1" ht="14.5" x14ac:dyDescent="0.35">
      <c r="A415" s="35">
        <f>IF(I415&lt;&gt;"",1+MAX($A$1:A414),"")</f>
        <v>350</v>
      </c>
      <c r="B415" s="37" t="s">
        <v>382</v>
      </c>
      <c r="C415" s="37" t="s">
        <v>382</v>
      </c>
      <c r="E415" s="33" t="s">
        <v>353</v>
      </c>
      <c r="F415" s="6">
        <v>1</v>
      </c>
      <c r="G415" s="1">
        <v>0</v>
      </c>
      <c r="H415" s="2">
        <f t="shared" si="162"/>
        <v>1</v>
      </c>
      <c r="I415" s="15" t="s">
        <v>33</v>
      </c>
      <c r="J415" s="3">
        <v>8.4355200000000004</v>
      </c>
      <c r="K415" s="40">
        <f t="shared" si="155"/>
        <v>8.4355200000000004</v>
      </c>
      <c r="L415" s="40">
        <v>6.1084800000000001</v>
      </c>
      <c r="M415" s="40">
        <f t="shared" si="156"/>
        <v>6.1084800000000001</v>
      </c>
      <c r="N415" s="3">
        <v>14.544</v>
      </c>
      <c r="O415" s="4">
        <f t="shared" si="163"/>
        <v>14.544</v>
      </c>
      <c r="P415" s="9"/>
    </row>
    <row r="416" spans="1:16" s="8" customFormat="1" ht="14.5" x14ac:dyDescent="0.35">
      <c r="A416" s="35">
        <f>IF(I416&lt;&gt;"",1+MAX($A$1:A415),"")</f>
        <v>351</v>
      </c>
      <c r="B416" s="37" t="s">
        <v>382</v>
      </c>
      <c r="C416" s="37" t="s">
        <v>382</v>
      </c>
      <c r="E416" s="33" t="s">
        <v>354</v>
      </c>
      <c r="F416" s="6">
        <v>1</v>
      </c>
      <c r="G416" s="1">
        <v>0</v>
      </c>
      <c r="H416" s="2">
        <f t="shared" si="162"/>
        <v>1</v>
      </c>
      <c r="I416" s="15" t="s">
        <v>33</v>
      </c>
      <c r="J416" s="3">
        <v>1.6286400000000001</v>
      </c>
      <c r="K416" s="40">
        <f t="shared" si="155"/>
        <v>1.6286400000000001</v>
      </c>
      <c r="L416" s="40">
        <v>1.17936</v>
      </c>
      <c r="M416" s="40">
        <f t="shared" si="156"/>
        <v>1.17936</v>
      </c>
      <c r="N416" s="3">
        <v>2.8080000000000003</v>
      </c>
      <c r="O416" s="4">
        <f t="shared" si="163"/>
        <v>2.8080000000000003</v>
      </c>
      <c r="P416" s="9"/>
    </row>
    <row r="417" spans="1:16" s="8" customFormat="1" ht="14.5" x14ac:dyDescent="0.35">
      <c r="A417" s="35">
        <f>IF(I417&lt;&gt;"",1+MAX($A$1:A416),"")</f>
        <v>352</v>
      </c>
      <c r="B417" s="37" t="s">
        <v>382</v>
      </c>
      <c r="C417" s="37" t="s">
        <v>382</v>
      </c>
      <c r="E417" s="33" t="s">
        <v>355</v>
      </c>
      <c r="F417" s="6">
        <v>1</v>
      </c>
      <c r="G417" s="1">
        <v>0</v>
      </c>
      <c r="H417" s="2">
        <f t="shared" si="162"/>
        <v>1</v>
      </c>
      <c r="I417" s="15" t="s">
        <v>33</v>
      </c>
      <c r="J417" s="3">
        <v>172.30176</v>
      </c>
      <c r="K417" s="40">
        <f t="shared" si="155"/>
        <v>172.30176</v>
      </c>
      <c r="L417" s="40">
        <v>124.77024</v>
      </c>
      <c r="M417" s="40">
        <f t="shared" si="156"/>
        <v>124.77024</v>
      </c>
      <c r="N417" s="3">
        <v>297.072</v>
      </c>
      <c r="O417" s="4">
        <f t="shared" si="163"/>
        <v>297.072</v>
      </c>
      <c r="P417" s="9"/>
    </row>
    <row r="418" spans="1:16" s="8" customFormat="1" ht="14.5" x14ac:dyDescent="0.35">
      <c r="A418" s="35">
        <f>IF(I418&lt;&gt;"",1+MAX($A$1:A417),"")</f>
        <v>353</v>
      </c>
      <c r="B418" s="37" t="s">
        <v>382</v>
      </c>
      <c r="C418" s="37" t="s">
        <v>382</v>
      </c>
      <c r="E418" s="33" t="s">
        <v>356</v>
      </c>
      <c r="F418" s="6">
        <v>1</v>
      </c>
      <c r="G418" s="1">
        <v>0</v>
      </c>
      <c r="H418" s="2">
        <f t="shared" si="162"/>
        <v>1</v>
      </c>
      <c r="I418" s="15" t="s">
        <v>33</v>
      </c>
      <c r="J418" s="3">
        <v>168.00047999999998</v>
      </c>
      <c r="K418" s="40">
        <f t="shared" si="155"/>
        <v>168.00047999999998</v>
      </c>
      <c r="L418" s="40">
        <v>121.65552</v>
      </c>
      <c r="M418" s="40">
        <f t="shared" si="156"/>
        <v>121.65552</v>
      </c>
      <c r="N418" s="3">
        <v>289.65600000000001</v>
      </c>
      <c r="O418" s="4">
        <f t="shared" si="163"/>
        <v>289.65600000000001</v>
      </c>
      <c r="P418" s="9"/>
    </row>
    <row r="419" spans="1:16" s="8" customFormat="1" ht="14.5" x14ac:dyDescent="0.35">
      <c r="A419" s="35">
        <f>IF(I419&lt;&gt;"",1+MAX($A$1:A418),"")</f>
        <v>354</v>
      </c>
      <c r="B419" s="37" t="s">
        <v>382</v>
      </c>
      <c r="C419" s="37" t="s">
        <v>382</v>
      </c>
      <c r="E419" s="33" t="s">
        <v>357</v>
      </c>
      <c r="F419" s="6">
        <v>1</v>
      </c>
      <c r="G419" s="1">
        <v>0</v>
      </c>
      <c r="H419" s="2">
        <f t="shared" si="162"/>
        <v>1</v>
      </c>
      <c r="I419" s="15" t="s">
        <v>33</v>
      </c>
      <c r="J419" s="3">
        <v>163.69919999999999</v>
      </c>
      <c r="K419" s="40">
        <f t="shared" si="155"/>
        <v>163.69919999999999</v>
      </c>
      <c r="L419" s="40">
        <v>118.5408</v>
      </c>
      <c r="M419" s="40">
        <f t="shared" si="156"/>
        <v>118.5408</v>
      </c>
      <c r="N419" s="3">
        <v>282.24</v>
      </c>
      <c r="O419" s="4">
        <f t="shared" si="163"/>
        <v>282.24</v>
      </c>
      <c r="P419" s="9"/>
    </row>
    <row r="420" spans="1:16" s="8" customFormat="1" ht="14.5" x14ac:dyDescent="0.35">
      <c r="A420" s="35">
        <f>IF(I420&lt;&gt;"",1+MAX($A$1:A419),"")</f>
        <v>355</v>
      </c>
      <c r="B420" s="37" t="s">
        <v>382</v>
      </c>
      <c r="C420" s="37" t="s">
        <v>382</v>
      </c>
      <c r="E420" s="33" t="s">
        <v>358</v>
      </c>
      <c r="F420" s="6">
        <v>1</v>
      </c>
      <c r="G420" s="1">
        <v>0</v>
      </c>
      <c r="H420" s="2">
        <f t="shared" si="162"/>
        <v>1</v>
      </c>
      <c r="I420" s="15" t="s">
        <v>33</v>
      </c>
      <c r="J420" s="3">
        <v>159.39792</v>
      </c>
      <c r="K420" s="40">
        <f t="shared" si="155"/>
        <v>159.39792</v>
      </c>
      <c r="L420" s="40">
        <v>115.42608</v>
      </c>
      <c r="M420" s="40">
        <f t="shared" si="156"/>
        <v>115.42608</v>
      </c>
      <c r="N420" s="3">
        <v>274.82400000000001</v>
      </c>
      <c r="O420" s="4">
        <f t="shared" si="163"/>
        <v>274.82400000000001</v>
      </c>
      <c r="P420" s="9"/>
    </row>
    <row r="421" spans="1:16" s="8" customFormat="1" ht="14.5" x14ac:dyDescent="0.35">
      <c r="A421" s="35">
        <f>IF(I421&lt;&gt;"",1+MAX($A$1:A420),"")</f>
        <v>356</v>
      </c>
      <c r="B421" s="37" t="s">
        <v>382</v>
      </c>
      <c r="C421" s="37" t="s">
        <v>382</v>
      </c>
      <c r="E421" s="33" t="s">
        <v>359</v>
      </c>
      <c r="F421" s="6">
        <v>1</v>
      </c>
      <c r="G421" s="1">
        <v>0</v>
      </c>
      <c r="H421" s="2">
        <f t="shared" si="162"/>
        <v>1</v>
      </c>
      <c r="I421" s="15" t="s">
        <v>33</v>
      </c>
      <c r="J421" s="3">
        <v>155.13839999999999</v>
      </c>
      <c r="K421" s="40">
        <f t="shared" si="155"/>
        <v>155.13839999999999</v>
      </c>
      <c r="L421" s="40">
        <v>112.3416</v>
      </c>
      <c r="M421" s="40">
        <f t="shared" si="156"/>
        <v>112.3416</v>
      </c>
      <c r="N421" s="3">
        <v>267.48</v>
      </c>
      <c r="O421" s="4">
        <f t="shared" si="163"/>
        <v>267.48</v>
      </c>
      <c r="P421" s="9"/>
    </row>
    <row r="422" spans="1:16" s="8" customFormat="1" ht="14.5" x14ac:dyDescent="0.35">
      <c r="A422" s="35">
        <f>IF(I422&lt;&gt;"",1+MAX($A$1:A421),"")</f>
        <v>357</v>
      </c>
      <c r="B422" s="37" t="s">
        <v>382</v>
      </c>
      <c r="C422" s="37" t="s">
        <v>382</v>
      </c>
      <c r="E422" s="33" t="s">
        <v>360</v>
      </c>
      <c r="F422" s="6">
        <v>1</v>
      </c>
      <c r="G422" s="1">
        <v>0</v>
      </c>
      <c r="H422" s="2">
        <f t="shared" si="162"/>
        <v>1</v>
      </c>
      <c r="I422" s="15" t="s">
        <v>33</v>
      </c>
      <c r="J422" s="3">
        <v>150.83711999999997</v>
      </c>
      <c r="K422" s="40">
        <f t="shared" si="155"/>
        <v>150.83711999999997</v>
      </c>
      <c r="L422" s="40">
        <v>109.22687999999998</v>
      </c>
      <c r="M422" s="40">
        <f t="shared" si="156"/>
        <v>109.22687999999998</v>
      </c>
      <c r="N422" s="3">
        <v>260.06399999999996</v>
      </c>
      <c r="O422" s="4">
        <f t="shared" si="163"/>
        <v>260.06399999999996</v>
      </c>
      <c r="P422" s="9"/>
    </row>
    <row r="423" spans="1:16" s="8" customFormat="1" ht="14.5" x14ac:dyDescent="0.35">
      <c r="A423" s="35">
        <f>IF(I423&lt;&gt;"",1+MAX($A$1:A422),"")</f>
        <v>358</v>
      </c>
      <c r="B423" s="37" t="s">
        <v>382</v>
      </c>
      <c r="C423" s="37" t="s">
        <v>382</v>
      </c>
      <c r="E423" s="33" t="s">
        <v>361</v>
      </c>
      <c r="F423" s="6">
        <v>1</v>
      </c>
      <c r="G423" s="1">
        <v>0</v>
      </c>
      <c r="H423" s="2">
        <f t="shared" si="162"/>
        <v>1</v>
      </c>
      <c r="I423" s="15" t="s">
        <v>33</v>
      </c>
      <c r="J423" s="3">
        <v>146.53584000000001</v>
      </c>
      <c r="K423" s="40">
        <f t="shared" si="155"/>
        <v>146.53584000000001</v>
      </c>
      <c r="L423" s="40">
        <v>106.11216</v>
      </c>
      <c r="M423" s="40">
        <f t="shared" si="156"/>
        <v>106.11216</v>
      </c>
      <c r="N423" s="3">
        <v>252.64800000000002</v>
      </c>
      <c r="O423" s="4">
        <f t="shared" si="163"/>
        <v>252.64800000000002</v>
      </c>
      <c r="P423" s="9"/>
    </row>
    <row r="424" spans="1:16" s="8" customFormat="1" ht="14.5" x14ac:dyDescent="0.35">
      <c r="A424" s="35">
        <f>IF(I424&lt;&gt;"",1+MAX($A$1:A423),"")</f>
        <v>359</v>
      </c>
      <c r="B424" s="37" t="s">
        <v>382</v>
      </c>
      <c r="C424" s="37" t="s">
        <v>382</v>
      </c>
      <c r="E424" s="33" t="s">
        <v>362</v>
      </c>
      <c r="F424" s="6">
        <v>1</v>
      </c>
      <c r="G424" s="1">
        <v>0</v>
      </c>
      <c r="H424" s="2">
        <f t="shared" si="162"/>
        <v>1</v>
      </c>
      <c r="I424" s="15" t="s">
        <v>33</v>
      </c>
      <c r="J424" s="3">
        <v>142.27632</v>
      </c>
      <c r="K424" s="40">
        <f t="shared" si="155"/>
        <v>142.27632</v>
      </c>
      <c r="L424" s="40">
        <v>103.02768</v>
      </c>
      <c r="M424" s="40">
        <f t="shared" si="156"/>
        <v>103.02768</v>
      </c>
      <c r="N424" s="3">
        <v>245.304</v>
      </c>
      <c r="O424" s="4">
        <f t="shared" si="163"/>
        <v>245.304</v>
      </c>
      <c r="P424" s="9"/>
    </row>
    <row r="425" spans="1:16" s="8" customFormat="1" ht="14.5" x14ac:dyDescent="0.35">
      <c r="A425" s="35">
        <f>IF(I425&lt;&gt;"",1+MAX($A$1:A424),"")</f>
        <v>360</v>
      </c>
      <c r="B425" s="37" t="s">
        <v>382</v>
      </c>
      <c r="C425" s="37" t="s">
        <v>382</v>
      </c>
      <c r="E425" s="33" t="s">
        <v>363</v>
      </c>
      <c r="F425" s="6">
        <v>1</v>
      </c>
      <c r="G425" s="1">
        <v>0</v>
      </c>
      <c r="H425" s="2">
        <f t="shared" si="162"/>
        <v>1</v>
      </c>
      <c r="I425" s="15" t="s">
        <v>33</v>
      </c>
      <c r="J425" s="3">
        <v>137.97504000000001</v>
      </c>
      <c r="K425" s="40">
        <f t="shared" si="155"/>
        <v>137.97504000000001</v>
      </c>
      <c r="L425" s="40">
        <v>99.912959999999998</v>
      </c>
      <c r="M425" s="40">
        <f t="shared" si="156"/>
        <v>99.912959999999998</v>
      </c>
      <c r="N425" s="3">
        <v>237.88800000000001</v>
      </c>
      <c r="O425" s="4">
        <f t="shared" si="163"/>
        <v>237.88800000000001</v>
      </c>
      <c r="P425" s="9"/>
    </row>
    <row r="426" spans="1:16" s="8" customFormat="1" ht="14.5" x14ac:dyDescent="0.35">
      <c r="A426" s="35">
        <f>IF(I426&lt;&gt;"",1+MAX($A$1:A425),"")</f>
        <v>361</v>
      </c>
      <c r="B426" s="37" t="s">
        <v>382</v>
      </c>
      <c r="C426" s="37" t="s">
        <v>382</v>
      </c>
      <c r="E426" s="33" t="s">
        <v>364</v>
      </c>
      <c r="F426" s="6">
        <v>1</v>
      </c>
      <c r="G426" s="1">
        <v>0</v>
      </c>
      <c r="H426" s="2">
        <f t="shared" si="162"/>
        <v>1</v>
      </c>
      <c r="I426" s="15" t="s">
        <v>33</v>
      </c>
      <c r="J426" s="3">
        <v>133.67375999999999</v>
      </c>
      <c r="K426" s="40">
        <f t="shared" si="155"/>
        <v>133.67375999999999</v>
      </c>
      <c r="L426" s="40">
        <v>96.798239999999993</v>
      </c>
      <c r="M426" s="40">
        <f t="shared" si="156"/>
        <v>96.798239999999993</v>
      </c>
      <c r="N426" s="3">
        <v>230.47199999999998</v>
      </c>
      <c r="O426" s="4">
        <f t="shared" si="163"/>
        <v>230.47199999999998</v>
      </c>
      <c r="P426" s="9"/>
    </row>
    <row r="427" spans="1:16" s="8" customFormat="1" ht="14.5" x14ac:dyDescent="0.35">
      <c r="A427" s="35">
        <f>IF(I427&lt;&gt;"",1+MAX($A$1:A426),"")</f>
        <v>362</v>
      </c>
      <c r="B427" s="37" t="s">
        <v>382</v>
      </c>
      <c r="C427" s="37" t="s">
        <v>382</v>
      </c>
      <c r="E427" s="33" t="s">
        <v>365</v>
      </c>
      <c r="F427" s="6">
        <v>1</v>
      </c>
      <c r="G427" s="1">
        <v>0</v>
      </c>
      <c r="H427" s="2">
        <f t="shared" si="162"/>
        <v>1</v>
      </c>
      <c r="I427" s="15" t="s">
        <v>33</v>
      </c>
      <c r="J427" s="3">
        <v>129.37248</v>
      </c>
      <c r="K427" s="40">
        <f t="shared" si="155"/>
        <v>129.37248</v>
      </c>
      <c r="L427" s="40">
        <v>93.683520000000001</v>
      </c>
      <c r="M427" s="40">
        <f t="shared" si="156"/>
        <v>93.683520000000001</v>
      </c>
      <c r="N427" s="3">
        <v>223.05600000000001</v>
      </c>
      <c r="O427" s="4">
        <f t="shared" si="163"/>
        <v>223.05600000000001</v>
      </c>
      <c r="P427" s="9"/>
    </row>
    <row r="428" spans="1:16" s="8" customFormat="1" ht="14.5" x14ac:dyDescent="0.35">
      <c r="A428" s="35">
        <f>IF(I428&lt;&gt;"",1+MAX($A$1:A427),"")</f>
        <v>363</v>
      </c>
      <c r="B428" s="37" t="s">
        <v>382</v>
      </c>
      <c r="C428" s="37" t="s">
        <v>382</v>
      </c>
      <c r="E428" s="33" t="s">
        <v>366</v>
      </c>
      <c r="F428" s="6">
        <v>1</v>
      </c>
      <c r="G428" s="1">
        <v>0</v>
      </c>
      <c r="H428" s="2">
        <f t="shared" si="162"/>
        <v>1</v>
      </c>
      <c r="I428" s="15" t="s">
        <v>33</v>
      </c>
      <c r="J428" s="3">
        <v>125.11296</v>
      </c>
      <c r="K428" s="40">
        <f t="shared" ref="K428:K441" si="164">J428*H428</f>
        <v>125.11296</v>
      </c>
      <c r="L428" s="40">
        <v>90.599040000000002</v>
      </c>
      <c r="M428" s="40">
        <f t="shared" ref="M428:M441" si="165">L428*H428</f>
        <v>90.599040000000002</v>
      </c>
      <c r="N428" s="3">
        <v>215.71200000000002</v>
      </c>
      <c r="O428" s="4">
        <f t="shared" si="163"/>
        <v>215.71200000000002</v>
      </c>
      <c r="P428" s="9"/>
    </row>
    <row r="429" spans="1:16" s="8" customFormat="1" ht="14.5" x14ac:dyDescent="0.35">
      <c r="A429" s="35">
        <f>IF(I429&lt;&gt;"",1+MAX($A$1:A428),"")</f>
        <v>364</v>
      </c>
      <c r="B429" s="37" t="s">
        <v>382</v>
      </c>
      <c r="C429" s="37" t="s">
        <v>382</v>
      </c>
      <c r="E429" s="33" t="s">
        <v>367</v>
      </c>
      <c r="F429" s="6">
        <v>1</v>
      </c>
      <c r="G429" s="1">
        <v>0</v>
      </c>
      <c r="H429" s="2">
        <f t="shared" si="162"/>
        <v>1</v>
      </c>
      <c r="I429" s="15" t="s">
        <v>33</v>
      </c>
      <c r="J429" s="3">
        <v>44.933759999999992</v>
      </c>
      <c r="K429" s="40">
        <f t="shared" si="164"/>
        <v>44.933759999999992</v>
      </c>
      <c r="L429" s="40">
        <v>32.538239999999995</v>
      </c>
      <c r="M429" s="40">
        <f t="shared" si="165"/>
        <v>32.538239999999995</v>
      </c>
      <c r="N429" s="3">
        <v>77.471999999999994</v>
      </c>
      <c r="O429" s="4">
        <f t="shared" si="163"/>
        <v>77.471999999999994</v>
      </c>
      <c r="P429" s="9"/>
    </row>
    <row r="430" spans="1:16" s="8" customFormat="1" ht="14.5" x14ac:dyDescent="0.35">
      <c r="A430" s="35">
        <f>IF(I430&lt;&gt;"",1+MAX($A$1:A429),"")</f>
        <v>365</v>
      </c>
      <c r="B430" s="37" t="s">
        <v>382</v>
      </c>
      <c r="C430" s="37" t="s">
        <v>382</v>
      </c>
      <c r="E430" s="33" t="s">
        <v>368</v>
      </c>
      <c r="F430" s="6">
        <v>1</v>
      </c>
      <c r="G430" s="1">
        <v>0</v>
      </c>
      <c r="H430" s="2">
        <f t="shared" si="162"/>
        <v>1</v>
      </c>
      <c r="I430" s="15" t="s">
        <v>33</v>
      </c>
      <c r="J430" s="3">
        <v>41.801760000000002</v>
      </c>
      <c r="K430" s="40">
        <f t="shared" si="164"/>
        <v>41.801760000000002</v>
      </c>
      <c r="L430" s="40">
        <v>30.270240000000001</v>
      </c>
      <c r="M430" s="40">
        <f t="shared" si="165"/>
        <v>30.270240000000001</v>
      </c>
      <c r="N430" s="3">
        <v>72.072000000000003</v>
      </c>
      <c r="O430" s="4">
        <f t="shared" si="163"/>
        <v>72.072000000000003</v>
      </c>
      <c r="P430" s="9"/>
    </row>
    <row r="431" spans="1:16" s="8" customFormat="1" ht="14.5" x14ac:dyDescent="0.35">
      <c r="A431" s="35">
        <f>IF(I431&lt;&gt;"",1+MAX($A$1:A430),"")</f>
        <v>366</v>
      </c>
      <c r="B431" s="37" t="s">
        <v>382</v>
      </c>
      <c r="C431" s="37" t="s">
        <v>382</v>
      </c>
      <c r="E431" s="33" t="s">
        <v>369</v>
      </c>
      <c r="F431" s="6">
        <v>1</v>
      </c>
      <c r="G431" s="1">
        <v>0</v>
      </c>
      <c r="H431" s="2">
        <f t="shared" si="162"/>
        <v>1</v>
      </c>
      <c r="I431" s="15" t="s">
        <v>33</v>
      </c>
      <c r="J431" s="3">
        <v>38.628</v>
      </c>
      <c r="K431" s="40">
        <f t="shared" si="164"/>
        <v>38.628</v>
      </c>
      <c r="L431" s="40">
        <v>27.972000000000001</v>
      </c>
      <c r="M431" s="40">
        <f t="shared" si="165"/>
        <v>27.972000000000001</v>
      </c>
      <c r="N431" s="3">
        <v>66.600000000000009</v>
      </c>
      <c r="O431" s="4">
        <f t="shared" si="163"/>
        <v>66.600000000000009</v>
      </c>
      <c r="P431" s="9"/>
    </row>
    <row r="432" spans="1:16" s="8" customFormat="1" ht="14.5" x14ac:dyDescent="0.35">
      <c r="A432" s="35">
        <f>IF(I432&lt;&gt;"",1+MAX($A$1:A431),"")</f>
        <v>367</v>
      </c>
      <c r="B432" s="37" t="s">
        <v>382</v>
      </c>
      <c r="C432" s="37" t="s">
        <v>382</v>
      </c>
      <c r="E432" s="33" t="s">
        <v>370</v>
      </c>
      <c r="F432" s="6">
        <v>1</v>
      </c>
      <c r="G432" s="1">
        <v>0</v>
      </c>
      <c r="H432" s="2">
        <f t="shared" si="160"/>
        <v>1</v>
      </c>
      <c r="I432" s="15" t="s">
        <v>33</v>
      </c>
      <c r="J432" s="3">
        <v>35.496000000000002</v>
      </c>
      <c r="K432" s="40">
        <f t="shared" si="164"/>
        <v>35.496000000000002</v>
      </c>
      <c r="L432" s="40">
        <v>25.704000000000001</v>
      </c>
      <c r="M432" s="40">
        <f t="shared" si="165"/>
        <v>25.704000000000001</v>
      </c>
      <c r="N432" s="3">
        <v>61.2</v>
      </c>
      <c r="O432" s="4">
        <f t="shared" si="161"/>
        <v>61.2</v>
      </c>
      <c r="P432" s="9"/>
    </row>
    <row r="433" spans="1:16" s="8" customFormat="1" ht="14.5" x14ac:dyDescent="0.35">
      <c r="A433" s="35">
        <f>IF(I433&lt;&gt;"",1+MAX($A$1:A432),"")</f>
        <v>368</v>
      </c>
      <c r="B433" s="37" t="s">
        <v>382</v>
      </c>
      <c r="C433" s="37" t="s">
        <v>382</v>
      </c>
      <c r="E433" s="33" t="s">
        <v>371</v>
      </c>
      <c r="F433" s="6">
        <v>1</v>
      </c>
      <c r="G433" s="1">
        <v>0</v>
      </c>
      <c r="H433" s="2">
        <f t="shared" ref="H433:H441" si="166">F433*(1+G433)</f>
        <v>1</v>
      </c>
      <c r="I433" s="15" t="s">
        <v>33</v>
      </c>
      <c r="J433" s="3">
        <v>32.363999999999997</v>
      </c>
      <c r="K433" s="40">
        <f t="shared" si="164"/>
        <v>32.363999999999997</v>
      </c>
      <c r="L433" s="40">
        <v>23.436</v>
      </c>
      <c r="M433" s="40">
        <f t="shared" si="165"/>
        <v>23.436</v>
      </c>
      <c r="N433" s="3">
        <v>55.800000000000004</v>
      </c>
      <c r="O433" s="4">
        <f t="shared" ref="O433:O441" si="167">N433*H433</f>
        <v>55.800000000000004</v>
      </c>
      <c r="P433" s="9"/>
    </row>
    <row r="434" spans="1:16" s="8" customFormat="1" ht="14.5" x14ac:dyDescent="0.35">
      <c r="A434" s="35">
        <f>IF(I434&lt;&gt;"",1+MAX($A$1:A433),"")</f>
        <v>369</v>
      </c>
      <c r="B434" s="37" t="s">
        <v>382</v>
      </c>
      <c r="C434" s="37" t="s">
        <v>382</v>
      </c>
      <c r="E434" s="33" t="s">
        <v>372</v>
      </c>
      <c r="F434" s="6">
        <v>1</v>
      </c>
      <c r="G434" s="1">
        <v>0</v>
      </c>
      <c r="H434" s="2">
        <f t="shared" si="166"/>
        <v>1</v>
      </c>
      <c r="I434" s="15" t="s">
        <v>33</v>
      </c>
      <c r="J434" s="3">
        <v>29.231999999999996</v>
      </c>
      <c r="K434" s="40">
        <f t="shared" si="164"/>
        <v>29.231999999999996</v>
      </c>
      <c r="L434" s="40">
        <v>21.167999999999999</v>
      </c>
      <c r="M434" s="40">
        <f t="shared" si="165"/>
        <v>21.167999999999999</v>
      </c>
      <c r="N434" s="3">
        <v>50.4</v>
      </c>
      <c r="O434" s="4">
        <f t="shared" si="167"/>
        <v>50.4</v>
      </c>
      <c r="P434" s="9"/>
    </row>
    <row r="435" spans="1:16" s="8" customFormat="1" ht="14.5" x14ac:dyDescent="0.35">
      <c r="A435" s="35">
        <f>IF(I435&lt;&gt;"",1+MAX($A$1:A434),"")</f>
        <v>370</v>
      </c>
      <c r="B435" s="37" t="s">
        <v>382</v>
      </c>
      <c r="C435" s="37" t="s">
        <v>382</v>
      </c>
      <c r="E435" s="33" t="s">
        <v>373</v>
      </c>
      <c r="F435" s="6">
        <v>1</v>
      </c>
      <c r="G435" s="1">
        <v>0</v>
      </c>
      <c r="H435" s="2">
        <f t="shared" si="166"/>
        <v>1</v>
      </c>
      <c r="I435" s="15" t="s">
        <v>33</v>
      </c>
      <c r="J435" s="3">
        <v>26.099999999999998</v>
      </c>
      <c r="K435" s="40">
        <f t="shared" si="164"/>
        <v>26.099999999999998</v>
      </c>
      <c r="L435" s="40">
        <v>18.899999999999999</v>
      </c>
      <c r="M435" s="40">
        <f t="shared" si="165"/>
        <v>18.899999999999999</v>
      </c>
      <c r="N435" s="3">
        <v>45</v>
      </c>
      <c r="O435" s="4">
        <f t="shared" si="167"/>
        <v>45</v>
      </c>
      <c r="P435" s="9"/>
    </row>
    <row r="436" spans="1:16" s="8" customFormat="1" ht="14.5" x14ac:dyDescent="0.35">
      <c r="A436" s="35">
        <f>IF(I436&lt;&gt;"",1+MAX($A$1:A435),"")</f>
        <v>371</v>
      </c>
      <c r="B436" s="37" t="s">
        <v>382</v>
      </c>
      <c r="C436" s="37" t="s">
        <v>382</v>
      </c>
      <c r="E436" s="33" t="s">
        <v>374</v>
      </c>
      <c r="F436" s="6">
        <v>1</v>
      </c>
      <c r="G436" s="1">
        <v>0</v>
      </c>
      <c r="H436" s="2">
        <f t="shared" si="166"/>
        <v>1</v>
      </c>
      <c r="I436" s="15" t="s">
        <v>33</v>
      </c>
      <c r="J436" s="3">
        <v>22.968</v>
      </c>
      <c r="K436" s="40">
        <f t="shared" si="164"/>
        <v>22.968</v>
      </c>
      <c r="L436" s="40">
        <v>16.632000000000001</v>
      </c>
      <c r="M436" s="40">
        <f t="shared" si="165"/>
        <v>16.632000000000001</v>
      </c>
      <c r="N436" s="3">
        <v>39.6</v>
      </c>
      <c r="O436" s="4">
        <f t="shared" si="167"/>
        <v>39.6</v>
      </c>
      <c r="P436" s="9"/>
    </row>
    <row r="437" spans="1:16" s="8" customFormat="1" ht="14.5" x14ac:dyDescent="0.35">
      <c r="A437" s="35">
        <f>IF(I437&lt;&gt;"",1+MAX($A$1:A436),"")</f>
        <v>372</v>
      </c>
      <c r="B437" s="37" t="s">
        <v>382</v>
      </c>
      <c r="C437" s="37" t="s">
        <v>382</v>
      </c>
      <c r="E437" s="33" t="s">
        <v>375</v>
      </c>
      <c r="F437" s="6">
        <v>1</v>
      </c>
      <c r="G437" s="1">
        <v>0</v>
      </c>
      <c r="H437" s="2">
        <f t="shared" si="166"/>
        <v>1</v>
      </c>
      <c r="I437" s="15" t="s">
        <v>33</v>
      </c>
      <c r="J437" s="3">
        <v>19.835999999999999</v>
      </c>
      <c r="K437" s="40">
        <f t="shared" si="164"/>
        <v>19.835999999999999</v>
      </c>
      <c r="L437" s="40">
        <v>14.364000000000001</v>
      </c>
      <c r="M437" s="40">
        <f t="shared" si="165"/>
        <v>14.364000000000001</v>
      </c>
      <c r="N437" s="3">
        <v>34.200000000000003</v>
      </c>
      <c r="O437" s="4">
        <f t="shared" si="167"/>
        <v>34.200000000000003</v>
      </c>
      <c r="P437" s="9"/>
    </row>
    <row r="438" spans="1:16" s="8" customFormat="1" ht="14.5" x14ac:dyDescent="0.35">
      <c r="A438" s="35">
        <f>IF(I438&lt;&gt;"",1+MAX($A$1:A437),"")</f>
        <v>373</v>
      </c>
      <c r="B438" s="37" t="s">
        <v>382</v>
      </c>
      <c r="C438" s="37" t="s">
        <v>382</v>
      </c>
      <c r="E438" s="33" t="s">
        <v>376</v>
      </c>
      <c r="F438" s="6">
        <v>1</v>
      </c>
      <c r="G438" s="1">
        <v>0</v>
      </c>
      <c r="H438" s="2">
        <f t="shared" si="166"/>
        <v>1</v>
      </c>
      <c r="I438" s="15" t="s">
        <v>33</v>
      </c>
      <c r="J438" s="3">
        <v>16.704000000000001</v>
      </c>
      <c r="K438" s="40">
        <f t="shared" si="164"/>
        <v>16.704000000000001</v>
      </c>
      <c r="L438" s="40">
        <v>12.096</v>
      </c>
      <c r="M438" s="40">
        <f t="shared" si="165"/>
        <v>12.096</v>
      </c>
      <c r="N438" s="3">
        <v>28.8</v>
      </c>
      <c r="O438" s="4">
        <f t="shared" si="167"/>
        <v>28.8</v>
      </c>
      <c r="P438" s="9"/>
    </row>
    <row r="439" spans="1:16" s="8" customFormat="1" ht="14.5" x14ac:dyDescent="0.35">
      <c r="A439" s="35">
        <f>IF(I439&lt;&gt;"",1+MAX($A$1:A438),"")</f>
        <v>374</v>
      </c>
      <c r="B439" s="37" t="s">
        <v>382</v>
      </c>
      <c r="C439" s="37" t="s">
        <v>382</v>
      </c>
      <c r="E439" s="33" t="s">
        <v>377</v>
      </c>
      <c r="F439" s="6">
        <v>1</v>
      </c>
      <c r="G439" s="1">
        <v>0</v>
      </c>
      <c r="H439" s="2">
        <f t="shared" si="166"/>
        <v>1</v>
      </c>
      <c r="I439" s="15" t="s">
        <v>33</v>
      </c>
      <c r="J439" s="3">
        <v>13.572000000000001</v>
      </c>
      <c r="K439" s="40">
        <f t="shared" si="164"/>
        <v>13.572000000000001</v>
      </c>
      <c r="L439" s="40">
        <v>9.8280000000000012</v>
      </c>
      <c r="M439" s="40">
        <f t="shared" si="165"/>
        <v>9.8280000000000012</v>
      </c>
      <c r="N439" s="3">
        <v>23.400000000000002</v>
      </c>
      <c r="O439" s="4">
        <f t="shared" si="167"/>
        <v>23.400000000000002</v>
      </c>
      <c r="P439" s="9"/>
    </row>
    <row r="440" spans="1:16" s="8" customFormat="1" ht="14.5" x14ac:dyDescent="0.35">
      <c r="A440" s="35">
        <f>IF(I440&lt;&gt;"",1+MAX($A$1:A439),"")</f>
        <v>375</v>
      </c>
      <c r="B440" s="37" t="s">
        <v>382</v>
      </c>
      <c r="C440" s="37" t="s">
        <v>382</v>
      </c>
      <c r="E440" s="33" t="s">
        <v>378</v>
      </c>
      <c r="F440" s="6">
        <v>1</v>
      </c>
      <c r="G440" s="1">
        <v>0</v>
      </c>
      <c r="H440" s="2">
        <f t="shared" si="166"/>
        <v>1</v>
      </c>
      <c r="I440" s="15" t="s">
        <v>33</v>
      </c>
      <c r="J440" s="3">
        <v>10.44</v>
      </c>
      <c r="K440" s="40">
        <f t="shared" si="164"/>
        <v>10.44</v>
      </c>
      <c r="L440" s="40">
        <v>7.56</v>
      </c>
      <c r="M440" s="40">
        <f t="shared" si="165"/>
        <v>7.56</v>
      </c>
      <c r="N440" s="3">
        <v>18</v>
      </c>
      <c r="O440" s="4">
        <f t="shared" si="167"/>
        <v>18</v>
      </c>
      <c r="P440" s="9"/>
    </row>
    <row r="441" spans="1:16" s="8" customFormat="1" ht="14.5" x14ac:dyDescent="0.35">
      <c r="A441" s="35">
        <f>IF(I441&lt;&gt;"",1+MAX($A$1:A440),"")</f>
        <v>376</v>
      </c>
      <c r="B441" s="37" t="s">
        <v>382</v>
      </c>
      <c r="C441" s="37" t="s">
        <v>382</v>
      </c>
      <c r="E441" s="33" t="s">
        <v>379</v>
      </c>
      <c r="F441" s="6">
        <v>1</v>
      </c>
      <c r="G441" s="1">
        <v>0</v>
      </c>
      <c r="H441" s="2">
        <f t="shared" si="166"/>
        <v>1</v>
      </c>
      <c r="I441" s="15" t="s">
        <v>33</v>
      </c>
      <c r="J441" s="3">
        <v>7.3079999999999989</v>
      </c>
      <c r="K441" s="40">
        <f t="shared" si="164"/>
        <v>7.3079999999999989</v>
      </c>
      <c r="L441" s="40">
        <v>5.2919999999999998</v>
      </c>
      <c r="M441" s="40">
        <f t="shared" si="165"/>
        <v>5.2919999999999998</v>
      </c>
      <c r="N441" s="3">
        <v>12.6</v>
      </c>
      <c r="O441" s="4">
        <f t="shared" si="167"/>
        <v>12.6</v>
      </c>
      <c r="P441" s="9"/>
    </row>
    <row r="442" spans="1:16" s="8" customFormat="1" x14ac:dyDescent="0.35">
      <c r="A442" s="35" t="str">
        <f>IF(I442&lt;&gt;"",1+MAX($A$1:A441),"")</f>
        <v/>
      </c>
      <c r="B442" s="59"/>
      <c r="C442" s="60"/>
      <c r="E442" s="33"/>
      <c r="F442" s="6"/>
      <c r="G442" s="1"/>
      <c r="H442" s="2"/>
      <c r="I442" s="15"/>
      <c r="J442" s="3"/>
      <c r="K442" s="40"/>
      <c r="L442" s="40"/>
      <c r="M442" s="40"/>
      <c r="N442" s="3"/>
      <c r="O442" s="4"/>
      <c r="P442" s="9"/>
    </row>
    <row r="443" spans="1:16" x14ac:dyDescent="0.35">
      <c r="A443" s="35" t="str">
        <f>IF(I443&lt;&gt;"",1+MAX($A$1:A442),"")</f>
        <v/>
      </c>
      <c r="B443" s="59"/>
      <c r="C443" s="60"/>
      <c r="D443" s="45"/>
      <c r="E443" s="50" t="s">
        <v>44</v>
      </c>
      <c r="F443" s="6"/>
      <c r="G443" s="8"/>
      <c r="H443" s="8"/>
      <c r="J443" s="3"/>
      <c r="K443" s="40"/>
      <c r="L443" s="40"/>
      <c r="M443" s="40"/>
      <c r="N443" s="3"/>
      <c r="O443" s="4"/>
      <c r="P443" s="25"/>
    </row>
    <row r="444" spans="1:16" s="8" customFormat="1" ht="14.5" x14ac:dyDescent="0.35">
      <c r="A444" s="35">
        <f>IF(I444&lt;&gt;"",1+MAX($A$1:A443),"")</f>
        <v>377</v>
      </c>
      <c r="B444" s="37" t="s">
        <v>382</v>
      </c>
      <c r="C444" s="37" t="s">
        <v>382</v>
      </c>
      <c r="E444" s="33" t="s">
        <v>151</v>
      </c>
      <c r="F444" s="6">
        <v>10</v>
      </c>
      <c r="G444" s="1">
        <v>0</v>
      </c>
      <c r="H444" s="2">
        <f t="shared" ref="H444" si="168">F444*(1+G444)</f>
        <v>10</v>
      </c>
      <c r="I444" s="15" t="s">
        <v>33</v>
      </c>
      <c r="J444" s="76">
        <v>116.25</v>
      </c>
      <c r="K444" s="77">
        <f t="shared" ref="K444:K445" si="169">J444*H444</f>
        <v>1162.5</v>
      </c>
      <c r="L444" s="77">
        <v>71.25</v>
      </c>
      <c r="M444" s="77">
        <f t="shared" ref="M444:M445" si="170">L444*H444</f>
        <v>712.5</v>
      </c>
      <c r="N444" s="76">
        <v>187.5</v>
      </c>
      <c r="O444" s="4">
        <f t="shared" ref="O444" si="171">N444*H444</f>
        <v>1875</v>
      </c>
      <c r="P444" s="9"/>
    </row>
    <row r="445" spans="1:16" s="8" customFormat="1" ht="14.5" x14ac:dyDescent="0.35">
      <c r="A445" s="35">
        <f>IF(I445&lt;&gt;"",1+MAX($A$1:A444),"")</f>
        <v>378</v>
      </c>
      <c r="B445" s="37" t="s">
        <v>382</v>
      </c>
      <c r="C445" s="37" t="s">
        <v>382</v>
      </c>
      <c r="E445" s="33" t="s">
        <v>300</v>
      </c>
      <c r="F445" s="6">
        <v>2</v>
      </c>
      <c r="G445" s="1">
        <v>0</v>
      </c>
      <c r="H445" s="2">
        <f t="shared" ref="H445:H446" si="172">F445*(1+G445)</f>
        <v>2</v>
      </c>
      <c r="I445" s="15" t="s">
        <v>33</v>
      </c>
      <c r="J445" s="76">
        <v>73</v>
      </c>
      <c r="K445" s="77">
        <f t="shared" si="169"/>
        <v>146</v>
      </c>
      <c r="L445" s="77">
        <v>68</v>
      </c>
      <c r="M445" s="77">
        <f t="shared" si="170"/>
        <v>136</v>
      </c>
      <c r="N445" s="76">
        <v>141</v>
      </c>
      <c r="O445" s="4">
        <f t="shared" ref="O445:O446" si="173">N445*H445</f>
        <v>282</v>
      </c>
      <c r="P445" s="9"/>
    </row>
    <row r="446" spans="1:16" s="8" customFormat="1" ht="14.5" x14ac:dyDescent="0.35">
      <c r="A446" s="35">
        <f>IF(I446&lt;&gt;"",1+MAX($A$1:A445),"")</f>
        <v>379</v>
      </c>
      <c r="B446" s="37" t="s">
        <v>382</v>
      </c>
      <c r="C446" s="37" t="s">
        <v>382</v>
      </c>
      <c r="E446" s="33" t="s">
        <v>153</v>
      </c>
      <c r="F446" s="6">
        <v>6</v>
      </c>
      <c r="G446" s="1">
        <v>0</v>
      </c>
      <c r="H446" s="2">
        <f t="shared" si="172"/>
        <v>6</v>
      </c>
      <c r="I446" s="15" t="s">
        <v>33</v>
      </c>
      <c r="J446" s="77">
        <v>72</v>
      </c>
      <c r="K446" s="77">
        <f t="shared" ref="K446" si="174">J446*H446</f>
        <v>432</v>
      </c>
      <c r="L446" s="77">
        <v>62</v>
      </c>
      <c r="M446" s="77">
        <f t="shared" ref="M446" si="175">L446*H446</f>
        <v>372</v>
      </c>
      <c r="N446" s="76">
        <v>134</v>
      </c>
      <c r="O446" s="4">
        <f t="shared" si="173"/>
        <v>804</v>
      </c>
      <c r="P446" s="9"/>
    </row>
    <row r="447" spans="1:16" s="8" customFormat="1" ht="14.5" x14ac:dyDescent="0.35">
      <c r="A447" s="35" t="str">
        <f>IF(I447&lt;&gt;"",1+MAX($A$1:A446),"")</f>
        <v/>
      </c>
      <c r="B447" s="37"/>
      <c r="C447" s="37"/>
      <c r="E447" s="33"/>
      <c r="F447" s="6"/>
      <c r="G447" s="1"/>
      <c r="H447" s="2"/>
      <c r="I447" s="15"/>
      <c r="J447" s="3"/>
      <c r="K447" s="40"/>
      <c r="L447" s="40"/>
      <c r="M447" s="40"/>
      <c r="N447" s="3"/>
      <c r="O447" s="4"/>
      <c r="P447" s="9"/>
    </row>
    <row r="448" spans="1:16" x14ac:dyDescent="0.35">
      <c r="A448" s="35" t="str">
        <f>IF(I448&lt;&gt;"",1+MAX($A$1:A447),"")</f>
        <v/>
      </c>
      <c r="B448" s="59"/>
      <c r="C448" s="60"/>
      <c r="D448" s="45"/>
      <c r="E448" s="50" t="s">
        <v>35</v>
      </c>
      <c r="F448" s="6"/>
      <c r="G448" s="8"/>
      <c r="H448" s="8"/>
      <c r="J448" s="3"/>
      <c r="K448" s="40"/>
      <c r="L448" s="40"/>
      <c r="M448" s="40"/>
      <c r="N448" s="3"/>
      <c r="O448" s="4"/>
      <c r="P448" s="25"/>
    </row>
    <row r="449" spans="1:16" s="8" customFormat="1" ht="14.5" x14ac:dyDescent="0.35">
      <c r="A449" s="35">
        <f>IF(I449&lt;&gt;"",1+MAX($A$1:A448),"")</f>
        <v>380</v>
      </c>
      <c r="B449" s="37" t="s">
        <v>382</v>
      </c>
      <c r="C449" s="37" t="s">
        <v>382</v>
      </c>
      <c r="E449" s="33" t="s">
        <v>286</v>
      </c>
      <c r="F449" s="6">
        <v>34.67</v>
      </c>
      <c r="G449" s="1">
        <v>0.1</v>
      </c>
      <c r="H449" s="2">
        <f t="shared" ref="H449" si="176">F449*(1+G449)</f>
        <v>38.137000000000008</v>
      </c>
      <c r="I449" s="15" t="s">
        <v>26</v>
      </c>
      <c r="J449" s="79">
        <v>2.66</v>
      </c>
      <c r="K449" s="79">
        <f>J449*H449</f>
        <v>101.44442000000002</v>
      </c>
      <c r="L449" s="79">
        <v>4.34</v>
      </c>
      <c r="M449" s="79">
        <f>L449*H449</f>
        <v>165.51458000000002</v>
      </c>
      <c r="N449" s="3">
        <v>7</v>
      </c>
      <c r="O449" s="4">
        <f t="shared" ref="O449" si="177">N449*H449</f>
        <v>266.95900000000006</v>
      </c>
      <c r="P449" s="9"/>
    </row>
    <row r="450" spans="1:16" s="8" customFormat="1" ht="14.5" x14ac:dyDescent="0.35">
      <c r="A450" s="35">
        <f>IF(I450&lt;&gt;"",1+MAX($A$1:A449),"")</f>
        <v>381</v>
      </c>
      <c r="B450" s="37" t="s">
        <v>382</v>
      </c>
      <c r="C450" s="37" t="s">
        <v>382</v>
      </c>
      <c r="E450" s="33" t="s">
        <v>301</v>
      </c>
      <c r="F450" s="6">
        <v>21.3</v>
      </c>
      <c r="G450" s="1">
        <v>0.1</v>
      </c>
      <c r="H450" s="2">
        <f t="shared" ref="H450:H452" si="178">F450*(1+G450)</f>
        <v>23.430000000000003</v>
      </c>
      <c r="I450" s="15" t="s">
        <v>26</v>
      </c>
      <c r="J450" s="79">
        <v>3.04</v>
      </c>
      <c r="K450" s="79">
        <f>J450*H450</f>
        <v>71.227200000000011</v>
      </c>
      <c r="L450" s="79">
        <v>4.96</v>
      </c>
      <c r="M450" s="79">
        <f>L450*H450</f>
        <v>116.21280000000002</v>
      </c>
      <c r="N450" s="3">
        <v>8</v>
      </c>
      <c r="O450" s="4">
        <f t="shared" ref="O450:O456" si="179">N450*H450</f>
        <v>187.44000000000003</v>
      </c>
      <c r="P450" s="9"/>
    </row>
    <row r="451" spans="1:16" s="8" customFormat="1" ht="14.5" x14ac:dyDescent="0.35">
      <c r="A451" s="35">
        <f>IF(I451&lt;&gt;"",1+MAX($A$1:A450),"")</f>
        <v>382</v>
      </c>
      <c r="B451" s="37" t="s">
        <v>382</v>
      </c>
      <c r="C451" s="37" t="s">
        <v>382</v>
      </c>
      <c r="E451" s="33" t="s">
        <v>462</v>
      </c>
      <c r="F451" s="6">
        <v>23.6</v>
      </c>
      <c r="G451" s="1">
        <v>0.1</v>
      </c>
      <c r="H451" s="2">
        <f t="shared" si="178"/>
        <v>25.960000000000004</v>
      </c>
      <c r="I451" s="15" t="s">
        <v>26</v>
      </c>
      <c r="J451" s="40">
        <v>7.2610000000000001</v>
      </c>
      <c r="K451" s="40">
        <f t="shared" ref="K451" si="180">J451*H451</f>
        <v>188.49556000000004</v>
      </c>
      <c r="L451" s="40">
        <v>6.4389999999999992</v>
      </c>
      <c r="M451" s="40">
        <f t="shared" ref="M451" si="181">L451*H451</f>
        <v>167.15644</v>
      </c>
      <c r="N451" s="3">
        <v>13.7</v>
      </c>
      <c r="O451" s="4">
        <f t="shared" si="179"/>
        <v>355.65200000000004</v>
      </c>
      <c r="P451" s="9"/>
    </row>
    <row r="452" spans="1:16" s="8" customFormat="1" ht="14.5" x14ac:dyDescent="0.35">
      <c r="A452" s="35">
        <f>IF(I452&lt;&gt;"",1+MAX($A$1:A451),"")</f>
        <v>383</v>
      </c>
      <c r="B452" s="37" t="s">
        <v>382</v>
      </c>
      <c r="C452" s="37" t="s">
        <v>382</v>
      </c>
      <c r="E452" s="33" t="s">
        <v>285</v>
      </c>
      <c r="F452" s="6">
        <v>63.44</v>
      </c>
      <c r="G452" s="1">
        <v>0.1</v>
      </c>
      <c r="H452" s="2">
        <f t="shared" si="178"/>
        <v>69.784000000000006</v>
      </c>
      <c r="I452" s="15" t="s">
        <v>26</v>
      </c>
      <c r="J452" s="79">
        <v>2.66</v>
      </c>
      <c r="K452" s="79">
        <f>J452*H452</f>
        <v>185.62544000000003</v>
      </c>
      <c r="L452" s="79">
        <v>4.34</v>
      </c>
      <c r="M452" s="79">
        <f>L452*H452</f>
        <v>302.86256000000003</v>
      </c>
      <c r="N452" s="3">
        <v>7</v>
      </c>
      <c r="O452" s="4">
        <f t="shared" si="179"/>
        <v>488.48800000000006</v>
      </c>
      <c r="P452" s="9"/>
    </row>
    <row r="453" spans="1:16" x14ac:dyDescent="0.35">
      <c r="A453" s="35">
        <f>IF(I453&lt;&gt;"",1+MAX($A$1:A452),"")</f>
        <v>384</v>
      </c>
      <c r="B453" s="37" t="s">
        <v>382</v>
      </c>
      <c r="C453" s="37" t="s">
        <v>382</v>
      </c>
      <c r="D453" s="8"/>
      <c r="E453" s="33" t="s">
        <v>462</v>
      </c>
      <c r="F453" s="51">
        <f>2200.23/10</f>
        <v>220.023</v>
      </c>
      <c r="G453" s="1">
        <v>0.1</v>
      </c>
      <c r="H453" s="2">
        <f>F453*(1+G453)</f>
        <v>242.02530000000002</v>
      </c>
      <c r="I453" s="15" t="s">
        <v>26</v>
      </c>
      <c r="J453" s="40">
        <v>7.2610000000000001</v>
      </c>
      <c r="K453" s="40">
        <f t="shared" ref="K453:K456" si="182">J453*H453</f>
        <v>1757.3457033000002</v>
      </c>
      <c r="L453" s="40">
        <v>6.4389999999999992</v>
      </c>
      <c r="M453" s="40">
        <f t="shared" ref="M453:M456" si="183">L453*H453</f>
        <v>1558.4009067</v>
      </c>
      <c r="N453" s="3">
        <v>13.7</v>
      </c>
      <c r="O453" s="68">
        <f t="shared" si="179"/>
        <v>3315.7466100000001</v>
      </c>
      <c r="P453" s="66"/>
    </row>
    <row r="454" spans="1:16" s="8" customFormat="1" x14ac:dyDescent="0.35">
      <c r="A454" s="35" t="str">
        <f>IF(I454&lt;&gt;"",1+MAX($A$1:A453),"")</f>
        <v/>
      </c>
      <c r="B454" s="59"/>
      <c r="C454" s="60"/>
      <c r="E454" s="33"/>
      <c r="F454" s="6"/>
      <c r="G454" s="1"/>
      <c r="H454" s="2"/>
      <c r="I454" s="15"/>
      <c r="J454" s="3"/>
      <c r="K454" s="40"/>
      <c r="L454" s="40"/>
      <c r="M454" s="40"/>
      <c r="N454" s="3"/>
      <c r="O454" s="67"/>
      <c r="P454" s="26"/>
    </row>
    <row r="455" spans="1:16" x14ac:dyDescent="0.35">
      <c r="A455" s="35" t="str">
        <f>IF(I455&lt;&gt;"",1+MAX($A$1:A454),"")</f>
        <v/>
      </c>
      <c r="B455" s="59"/>
      <c r="C455" s="60"/>
      <c r="D455" s="45"/>
      <c r="E455" s="50" t="s">
        <v>389</v>
      </c>
      <c r="F455" s="51"/>
      <c r="G455" s="8"/>
      <c r="H455" s="8"/>
      <c r="J455" s="3"/>
      <c r="K455" s="40"/>
      <c r="L455" s="40"/>
      <c r="M455" s="40"/>
      <c r="N455" s="3"/>
      <c r="O455" s="67"/>
      <c r="P455" s="66"/>
    </row>
    <row r="456" spans="1:16" s="8" customFormat="1" ht="14.5" x14ac:dyDescent="0.35">
      <c r="A456" s="35">
        <f>IF(I456&lt;&gt;"",1+MAX($A$1:A455),"")</f>
        <v>385</v>
      </c>
      <c r="B456" s="37" t="s">
        <v>380</v>
      </c>
      <c r="C456" s="37" t="s">
        <v>380</v>
      </c>
      <c r="E456" s="33" t="s">
        <v>390</v>
      </c>
      <c r="F456" s="51">
        <v>16.22</v>
      </c>
      <c r="G456" s="1">
        <v>0.1</v>
      </c>
      <c r="H456" s="2">
        <f t="shared" ref="H456" si="184">F456*(1+G456)</f>
        <v>17.841999999999999</v>
      </c>
      <c r="I456" s="15" t="s">
        <v>26</v>
      </c>
      <c r="J456" s="3">
        <v>121.6</v>
      </c>
      <c r="K456" s="40">
        <f t="shared" si="182"/>
        <v>2169.5871999999999</v>
      </c>
      <c r="L456" s="40">
        <v>198.4</v>
      </c>
      <c r="M456" s="40">
        <f t="shared" si="183"/>
        <v>3539.8527999999997</v>
      </c>
      <c r="N456" s="3">
        <v>320</v>
      </c>
      <c r="O456" s="67">
        <f t="shared" si="179"/>
        <v>5709.44</v>
      </c>
      <c r="P456" s="26"/>
    </row>
    <row r="457" spans="1:16" ht="18.5" x14ac:dyDescent="0.35">
      <c r="A457" s="35" t="str">
        <f>IF(I457&lt;&gt;"",1+MAX($A$1:A456),"")</f>
        <v/>
      </c>
      <c r="B457" s="59"/>
      <c r="C457" s="60"/>
      <c r="D457" s="23"/>
      <c r="E457" s="48"/>
      <c r="F457" s="8"/>
      <c r="G457" s="8"/>
      <c r="H457" s="8"/>
      <c r="J457" s="40"/>
      <c r="K457" s="40"/>
      <c r="L457" s="40"/>
      <c r="M457" s="40"/>
      <c r="N457" s="8"/>
      <c r="O457" s="8"/>
      <c r="P457" s="9"/>
    </row>
    <row r="458" spans="1:16" ht="18.5" x14ac:dyDescent="0.35">
      <c r="A458" s="35" t="str">
        <f>IF(I458&lt;&gt;"",1+MAX($A$1:A457),"")</f>
        <v/>
      </c>
      <c r="B458" s="59"/>
      <c r="C458" s="60"/>
      <c r="D458" s="23"/>
      <c r="E458" s="53" t="s">
        <v>391</v>
      </c>
      <c r="F458" s="51"/>
      <c r="G458" s="8"/>
      <c r="H458" s="8"/>
      <c r="J458" s="40"/>
      <c r="K458" s="40"/>
      <c r="L458" s="40"/>
      <c r="M458" s="40"/>
      <c r="N458" s="8"/>
      <c r="O458" s="8"/>
      <c r="P458" s="25"/>
    </row>
    <row r="459" spans="1:16" x14ac:dyDescent="0.35">
      <c r="A459" s="35" t="str">
        <f>IF(I459&lt;&gt;"",1+MAX($A$1:A458),"")</f>
        <v/>
      </c>
      <c r="B459" s="37"/>
      <c r="C459" s="37"/>
      <c r="D459" s="23"/>
      <c r="E459" s="24"/>
      <c r="F459" s="51"/>
      <c r="G459" s="8"/>
      <c r="H459" s="8"/>
      <c r="J459" s="40"/>
      <c r="K459" s="40"/>
      <c r="L459" s="40"/>
      <c r="M459" s="40"/>
      <c r="N459" s="8"/>
      <c r="O459" s="8"/>
      <c r="P459" s="9"/>
    </row>
    <row r="460" spans="1:16" x14ac:dyDescent="0.35">
      <c r="A460" s="35" t="str">
        <f>IF(I460&lt;&gt;"",1+MAX($A$1:A459),"")</f>
        <v/>
      </c>
      <c r="B460" s="37"/>
      <c r="C460" s="37"/>
      <c r="D460" s="46"/>
      <c r="E460" s="47" t="s">
        <v>463</v>
      </c>
      <c r="F460" s="51"/>
      <c r="G460" s="8"/>
      <c r="H460" s="8"/>
      <c r="J460" s="40"/>
      <c r="K460" s="40"/>
      <c r="L460" s="40"/>
      <c r="M460" s="40"/>
      <c r="N460" s="8"/>
      <c r="O460" s="8"/>
      <c r="P460" s="9"/>
    </row>
    <row r="461" spans="1:16" x14ac:dyDescent="0.35">
      <c r="A461" s="35" t="str">
        <f>IF(I461&lt;&gt;"",1+MAX($A$1:A460),"")</f>
        <v/>
      </c>
      <c r="B461" s="59"/>
      <c r="C461" s="60"/>
      <c r="D461" s="23"/>
      <c r="E461" s="24"/>
      <c r="F461" s="51"/>
      <c r="G461" s="8"/>
      <c r="H461" s="8"/>
      <c r="J461" s="40"/>
      <c r="K461" s="40"/>
      <c r="L461" s="40"/>
      <c r="M461" s="40"/>
      <c r="N461" s="8"/>
      <c r="O461" s="8"/>
      <c r="P461" s="9"/>
    </row>
    <row r="462" spans="1:16" x14ac:dyDescent="0.35">
      <c r="A462" s="35" t="str">
        <f>IF(I462&lt;&gt;"",1+MAX($A$1:A461),"")</f>
        <v/>
      </c>
      <c r="B462" s="59"/>
      <c r="C462" s="60"/>
      <c r="D462" s="45"/>
      <c r="E462" s="50" t="s">
        <v>392</v>
      </c>
      <c r="F462" s="72">
        <v>102.73</v>
      </c>
      <c r="G462" s="71">
        <v>9</v>
      </c>
      <c r="H462" s="8"/>
      <c r="J462" s="40"/>
      <c r="K462" s="40"/>
      <c r="L462" s="40"/>
      <c r="M462" s="40"/>
      <c r="N462" s="8"/>
      <c r="O462" s="8"/>
      <c r="P462" s="25"/>
    </row>
    <row r="463" spans="1:16" x14ac:dyDescent="0.35">
      <c r="A463" s="35" t="str">
        <f>IF(I463&lt;&gt;"",1+MAX($A$1:A462),"")</f>
        <v/>
      </c>
      <c r="B463" s="59"/>
      <c r="C463" s="60"/>
      <c r="D463" s="8"/>
      <c r="E463" s="33"/>
      <c r="F463" s="6"/>
      <c r="G463" s="8"/>
      <c r="H463" s="8"/>
      <c r="J463" s="40"/>
      <c r="K463" s="40"/>
      <c r="L463" s="40"/>
      <c r="M463" s="40"/>
      <c r="N463" s="8"/>
      <c r="O463" s="8"/>
      <c r="P463" s="25"/>
    </row>
    <row r="464" spans="1:16" s="8" customFormat="1" ht="14.5" x14ac:dyDescent="0.35">
      <c r="A464" s="35">
        <f>IF(I464&lt;&gt;"",1+MAX($A$1:A463),"")</f>
        <v>386</v>
      </c>
      <c r="B464" s="37" t="s">
        <v>393</v>
      </c>
      <c r="C464" s="37" t="s">
        <v>394</v>
      </c>
      <c r="E464" s="33" t="s">
        <v>395</v>
      </c>
      <c r="F464" s="6">
        <f>F462*1</f>
        <v>102.73</v>
      </c>
      <c r="G464" s="1">
        <v>0.1</v>
      </c>
      <c r="H464" s="2">
        <f t="shared" ref="H464:H466" si="185">F464*(1+G464)</f>
        <v>113.00300000000001</v>
      </c>
      <c r="I464" s="15" t="s">
        <v>26</v>
      </c>
      <c r="J464" s="79">
        <v>2.48</v>
      </c>
      <c r="K464" s="79">
        <f t="shared" ref="K464:K466" si="186">J464*H464</f>
        <v>280.24744000000004</v>
      </c>
      <c r="L464" s="79">
        <v>1.52</v>
      </c>
      <c r="M464" s="79">
        <f t="shared" ref="M464:M466" si="187">L464*H464</f>
        <v>171.76456000000002</v>
      </c>
      <c r="N464" s="78">
        <v>4</v>
      </c>
      <c r="O464" s="4">
        <f t="shared" ref="O464:O466" si="188">N464*H464</f>
        <v>452.01200000000006</v>
      </c>
      <c r="P464" s="9"/>
    </row>
    <row r="465" spans="1:16" s="8" customFormat="1" ht="14.5" x14ac:dyDescent="0.35">
      <c r="A465" s="35">
        <f>IF(I465&lt;&gt;"",1+MAX($A$1:A464),"")</f>
        <v>387</v>
      </c>
      <c r="B465" s="37" t="s">
        <v>393</v>
      </c>
      <c r="C465" s="37" t="s">
        <v>394</v>
      </c>
      <c r="E465" s="33" t="s">
        <v>396</v>
      </c>
      <c r="F465" s="6">
        <f>F462*2</f>
        <v>205.46</v>
      </c>
      <c r="G465" s="1">
        <v>0.1</v>
      </c>
      <c r="H465" s="2">
        <f t="shared" si="185"/>
        <v>226.00600000000003</v>
      </c>
      <c r="I465" s="15" t="s">
        <v>26</v>
      </c>
      <c r="J465" s="79">
        <v>2.48</v>
      </c>
      <c r="K465" s="79">
        <f t="shared" si="186"/>
        <v>560.49488000000008</v>
      </c>
      <c r="L465" s="79">
        <v>1.52</v>
      </c>
      <c r="M465" s="79">
        <f t="shared" si="187"/>
        <v>343.52912000000003</v>
      </c>
      <c r="N465" s="78">
        <v>4</v>
      </c>
      <c r="O465" s="4">
        <f t="shared" si="188"/>
        <v>904.02400000000011</v>
      </c>
      <c r="P465" s="9"/>
    </row>
    <row r="466" spans="1:16" s="8" customFormat="1" ht="14.5" x14ac:dyDescent="0.35">
      <c r="A466" s="35">
        <f>IF(I466&lt;&gt;"",1+MAX($A$1:A465),"")</f>
        <v>388</v>
      </c>
      <c r="B466" s="37" t="s">
        <v>393</v>
      </c>
      <c r="C466" s="37" t="s">
        <v>394</v>
      </c>
      <c r="E466" s="33" t="s">
        <v>397</v>
      </c>
      <c r="F466" s="6">
        <f>F462/1.33</f>
        <v>77.240601503759393</v>
      </c>
      <c r="G466" s="1">
        <v>0</v>
      </c>
      <c r="H466" s="2">
        <f t="shared" si="185"/>
        <v>77.240601503759393</v>
      </c>
      <c r="I466" s="15" t="s">
        <v>33</v>
      </c>
      <c r="J466" s="79">
        <v>22.32</v>
      </c>
      <c r="K466" s="79">
        <f t="shared" si="186"/>
        <v>1724.0102255639097</v>
      </c>
      <c r="L466" s="79">
        <v>13.68</v>
      </c>
      <c r="M466" s="79">
        <f t="shared" si="187"/>
        <v>1056.6514285714284</v>
      </c>
      <c r="N466" s="78">
        <v>36</v>
      </c>
      <c r="O466" s="4">
        <f t="shared" si="188"/>
        <v>2780.6616541353383</v>
      </c>
      <c r="P466" s="9"/>
    </row>
    <row r="467" spans="1:16" x14ac:dyDescent="0.35">
      <c r="A467" s="35" t="str">
        <f>IF(I467&lt;&gt;"",1+MAX($A$1:A466),"")</f>
        <v/>
      </c>
      <c r="B467" s="59"/>
      <c r="C467" s="60"/>
      <c r="D467" s="23"/>
      <c r="E467" s="24"/>
      <c r="F467" s="51"/>
      <c r="G467" s="8"/>
      <c r="H467" s="8"/>
      <c r="J467" s="40"/>
      <c r="K467" s="40"/>
      <c r="L467" s="40"/>
      <c r="M467" s="40"/>
      <c r="N467" s="8"/>
      <c r="O467" s="8"/>
      <c r="P467" s="9"/>
    </row>
    <row r="468" spans="1:16" x14ac:dyDescent="0.35">
      <c r="A468" s="35" t="str">
        <f>IF(I468&lt;&gt;"",1+MAX($A$1:A467),"")</f>
        <v/>
      </c>
      <c r="B468" s="59"/>
      <c r="C468" s="60"/>
      <c r="D468" s="45"/>
      <c r="E468" s="50" t="s">
        <v>398</v>
      </c>
      <c r="F468" s="72">
        <v>16.07</v>
      </c>
      <c r="G468" s="71">
        <v>9</v>
      </c>
      <c r="H468" s="8"/>
      <c r="J468" s="40"/>
      <c r="K468" s="40"/>
      <c r="L468" s="40"/>
      <c r="M468" s="40"/>
      <c r="N468" s="8"/>
      <c r="O468" s="8"/>
      <c r="P468" s="25"/>
    </row>
    <row r="469" spans="1:16" x14ac:dyDescent="0.35">
      <c r="A469" s="35" t="str">
        <f>IF(I469&lt;&gt;"",1+MAX($A$1:A468),"")</f>
        <v/>
      </c>
      <c r="B469" s="59"/>
      <c r="C469" s="60"/>
      <c r="D469" s="8"/>
      <c r="E469" s="33"/>
      <c r="F469" s="6"/>
      <c r="G469" s="8"/>
      <c r="H469" s="8"/>
      <c r="J469" s="40"/>
      <c r="K469" s="40"/>
      <c r="L469" s="40"/>
      <c r="M469" s="40"/>
      <c r="N469" s="8"/>
      <c r="O469" s="8"/>
      <c r="P469" s="25"/>
    </row>
    <row r="470" spans="1:16" s="8" customFormat="1" ht="14.5" x14ac:dyDescent="0.35">
      <c r="A470" s="35">
        <f>IF(I470&lt;&gt;"",1+MAX($A$1:A469),"")</f>
        <v>389</v>
      </c>
      <c r="B470" s="37" t="s">
        <v>393</v>
      </c>
      <c r="C470" s="37" t="s">
        <v>394</v>
      </c>
      <c r="E470" s="33" t="s">
        <v>395</v>
      </c>
      <c r="F470" s="6">
        <f>F468*1</f>
        <v>16.07</v>
      </c>
      <c r="G470" s="1">
        <v>0.1</v>
      </c>
      <c r="H470" s="2">
        <f t="shared" ref="H470:H472" si="189">F470*(1+G470)</f>
        <v>17.677000000000003</v>
      </c>
      <c r="I470" s="15" t="s">
        <v>26</v>
      </c>
      <c r="J470" s="79">
        <v>2.48</v>
      </c>
      <c r="K470" s="79">
        <f t="shared" ref="K470:K472" si="190">J470*H470</f>
        <v>43.838960000000007</v>
      </c>
      <c r="L470" s="79">
        <v>1.52</v>
      </c>
      <c r="M470" s="79">
        <f t="shared" ref="M470:M472" si="191">L470*H470</f>
        <v>26.869040000000005</v>
      </c>
      <c r="N470" s="78">
        <v>4</v>
      </c>
      <c r="O470" s="4">
        <f t="shared" ref="O470:O472" si="192">N470*H470</f>
        <v>70.708000000000013</v>
      </c>
      <c r="P470" s="9"/>
    </row>
    <row r="471" spans="1:16" s="8" customFormat="1" ht="14.5" x14ac:dyDescent="0.35">
      <c r="A471" s="35">
        <f>IF(I471&lt;&gt;"",1+MAX($A$1:A470),"")</f>
        <v>390</v>
      </c>
      <c r="B471" s="37" t="s">
        <v>393</v>
      </c>
      <c r="C471" s="37" t="s">
        <v>394</v>
      </c>
      <c r="E471" s="33" t="s">
        <v>396</v>
      </c>
      <c r="F471" s="6">
        <f>F468*2</f>
        <v>32.14</v>
      </c>
      <c r="G471" s="1">
        <v>0.1</v>
      </c>
      <c r="H471" s="2">
        <f t="shared" si="189"/>
        <v>35.354000000000006</v>
      </c>
      <c r="I471" s="15" t="s">
        <v>26</v>
      </c>
      <c r="J471" s="79">
        <v>2.48</v>
      </c>
      <c r="K471" s="79">
        <f t="shared" si="190"/>
        <v>87.677920000000015</v>
      </c>
      <c r="L471" s="79">
        <v>1.52</v>
      </c>
      <c r="M471" s="79">
        <f t="shared" si="191"/>
        <v>53.738080000000011</v>
      </c>
      <c r="N471" s="78">
        <v>4</v>
      </c>
      <c r="O471" s="4">
        <f t="shared" si="192"/>
        <v>141.41600000000003</v>
      </c>
      <c r="P471" s="9"/>
    </row>
    <row r="472" spans="1:16" s="8" customFormat="1" ht="14.5" x14ac:dyDescent="0.35">
      <c r="A472" s="35">
        <f>IF(I472&lt;&gt;"",1+MAX($A$1:A471),"")</f>
        <v>391</v>
      </c>
      <c r="B472" s="37" t="s">
        <v>393</v>
      </c>
      <c r="C472" s="37" t="s">
        <v>394</v>
      </c>
      <c r="E472" s="33" t="s">
        <v>397</v>
      </c>
      <c r="F472" s="6">
        <f>F468/1.33</f>
        <v>12.082706766917292</v>
      </c>
      <c r="G472" s="1">
        <v>0</v>
      </c>
      <c r="H472" s="2">
        <f t="shared" si="189"/>
        <v>12.082706766917292</v>
      </c>
      <c r="I472" s="15" t="s">
        <v>33</v>
      </c>
      <c r="J472" s="79">
        <v>22.32</v>
      </c>
      <c r="K472" s="79">
        <f t="shared" si="190"/>
        <v>269.68601503759396</v>
      </c>
      <c r="L472" s="79">
        <v>13.68</v>
      </c>
      <c r="M472" s="79">
        <f t="shared" si="191"/>
        <v>165.29142857142855</v>
      </c>
      <c r="N472" s="78">
        <v>36</v>
      </c>
      <c r="O472" s="4">
        <f t="shared" si="192"/>
        <v>434.97744360902254</v>
      </c>
      <c r="P472" s="9"/>
    </row>
    <row r="473" spans="1:16" x14ac:dyDescent="0.35">
      <c r="A473" s="35" t="str">
        <f>IF(I473&lt;&gt;"",1+MAX($A$1:A472),"")</f>
        <v/>
      </c>
      <c r="B473" s="59"/>
      <c r="C473" s="60"/>
      <c r="D473" s="23"/>
      <c r="E473" s="24"/>
      <c r="F473" s="6"/>
      <c r="G473" s="8"/>
      <c r="H473" s="8"/>
      <c r="J473" s="40"/>
      <c r="K473" s="40"/>
      <c r="L473" s="40"/>
      <c r="M473" s="40"/>
      <c r="N473" s="8"/>
      <c r="O473" s="8"/>
      <c r="P473" s="9"/>
    </row>
    <row r="474" spans="1:16" x14ac:dyDescent="0.35">
      <c r="A474" s="35" t="str">
        <f>IF(I474&lt;&gt;"",1+MAX($A$1:A473),"")</f>
        <v/>
      </c>
      <c r="B474" s="59"/>
      <c r="C474" s="60"/>
      <c r="D474" s="45"/>
      <c r="E474" s="50" t="s">
        <v>399</v>
      </c>
      <c r="F474" s="72">
        <v>24.6</v>
      </c>
      <c r="G474" s="71">
        <v>9</v>
      </c>
      <c r="H474" s="8"/>
      <c r="J474" s="40"/>
      <c r="K474" s="40"/>
      <c r="L474" s="40"/>
      <c r="M474" s="40"/>
      <c r="N474" s="8"/>
      <c r="O474" s="8"/>
      <c r="P474" s="25"/>
    </row>
    <row r="475" spans="1:16" x14ac:dyDescent="0.35">
      <c r="A475" s="35" t="str">
        <f>IF(I475&lt;&gt;"",1+MAX($A$1:A474),"")</f>
        <v/>
      </c>
      <c r="B475" s="59"/>
      <c r="C475" s="60"/>
      <c r="D475" s="8"/>
      <c r="E475" s="33"/>
      <c r="F475" s="6"/>
      <c r="G475" s="8"/>
      <c r="H475" s="8"/>
      <c r="J475" s="40"/>
      <c r="K475" s="40"/>
      <c r="L475" s="40"/>
      <c r="M475" s="40"/>
      <c r="N475" s="8"/>
      <c r="O475" s="8"/>
      <c r="P475" s="25"/>
    </row>
    <row r="476" spans="1:16" s="8" customFormat="1" ht="14.5" x14ac:dyDescent="0.35">
      <c r="A476" s="35">
        <f>IF(I476&lt;&gt;"",1+MAX($A$1:A475),"")</f>
        <v>392</v>
      </c>
      <c r="B476" s="37" t="s">
        <v>393</v>
      </c>
      <c r="C476" s="37" t="s">
        <v>394</v>
      </c>
      <c r="E476" s="33" t="s">
        <v>400</v>
      </c>
      <c r="F476" s="6">
        <f>F474*1</f>
        <v>24.6</v>
      </c>
      <c r="G476" s="1">
        <v>0.1</v>
      </c>
      <c r="H476" s="2">
        <f t="shared" ref="H476:H478" si="193">F476*(1+G476)</f>
        <v>27.060000000000002</v>
      </c>
      <c r="I476" s="15" t="s">
        <v>26</v>
      </c>
      <c r="J476" s="3">
        <v>4.34</v>
      </c>
      <c r="K476" s="40">
        <f t="shared" ref="K476:K478" si="194">J476*H476</f>
        <v>117.44040000000001</v>
      </c>
      <c r="L476" s="40">
        <v>2.66</v>
      </c>
      <c r="M476" s="40">
        <f t="shared" ref="M476:M478" si="195">L476*H476</f>
        <v>71.979600000000005</v>
      </c>
      <c r="N476" s="3">
        <v>7</v>
      </c>
      <c r="O476" s="4">
        <f t="shared" ref="O476:O478" si="196">N476*H476</f>
        <v>189.42000000000002</v>
      </c>
      <c r="P476" s="9"/>
    </row>
    <row r="477" spans="1:16" s="8" customFormat="1" ht="14.5" x14ac:dyDescent="0.35">
      <c r="A477" s="35">
        <f>IF(I477&lt;&gt;"",1+MAX($A$1:A476),"")</f>
        <v>393</v>
      </c>
      <c r="B477" s="37" t="s">
        <v>393</v>
      </c>
      <c r="C477" s="37" t="s">
        <v>394</v>
      </c>
      <c r="E477" s="33" t="s">
        <v>401</v>
      </c>
      <c r="F477" s="6">
        <f>F474*2</f>
        <v>49.2</v>
      </c>
      <c r="G477" s="1">
        <v>0.1</v>
      </c>
      <c r="H477" s="2">
        <f t="shared" si="193"/>
        <v>54.120000000000005</v>
      </c>
      <c r="I477" s="15" t="s">
        <v>26</v>
      </c>
      <c r="J477" s="3">
        <v>4.34</v>
      </c>
      <c r="K477" s="40">
        <f t="shared" ref="K477" si="197">J477*H477</f>
        <v>234.88080000000002</v>
      </c>
      <c r="L477" s="40">
        <v>2.66</v>
      </c>
      <c r="M477" s="40">
        <f t="shared" si="195"/>
        <v>143.95920000000001</v>
      </c>
      <c r="N477" s="3">
        <v>7</v>
      </c>
      <c r="O477" s="4">
        <f t="shared" si="196"/>
        <v>378.84000000000003</v>
      </c>
      <c r="P477" s="9"/>
    </row>
    <row r="478" spans="1:16" s="8" customFormat="1" ht="14.5" x14ac:dyDescent="0.35">
      <c r="A478" s="35">
        <f>IF(I478&lt;&gt;"",1+MAX($A$1:A477),"")</f>
        <v>394</v>
      </c>
      <c r="B478" s="37" t="s">
        <v>393</v>
      </c>
      <c r="C478" s="37" t="s">
        <v>394</v>
      </c>
      <c r="E478" s="33" t="s">
        <v>402</v>
      </c>
      <c r="F478" s="6">
        <f>F474/1.33</f>
        <v>18.496240601503761</v>
      </c>
      <c r="G478" s="1">
        <v>0</v>
      </c>
      <c r="H478" s="2">
        <f t="shared" si="193"/>
        <v>18.496240601503761</v>
      </c>
      <c r="I478" s="15" t="s">
        <v>33</v>
      </c>
      <c r="J478" s="3">
        <v>39.06</v>
      </c>
      <c r="K478" s="40">
        <f t="shared" si="194"/>
        <v>722.46315789473692</v>
      </c>
      <c r="L478" s="40">
        <v>23.94</v>
      </c>
      <c r="M478" s="40">
        <f t="shared" si="195"/>
        <v>442.80000000000007</v>
      </c>
      <c r="N478" s="3">
        <v>63</v>
      </c>
      <c r="O478" s="4">
        <f t="shared" si="196"/>
        <v>1165.2631578947369</v>
      </c>
      <c r="P478" s="9"/>
    </row>
    <row r="479" spans="1:16" x14ac:dyDescent="0.35">
      <c r="A479" s="35" t="str">
        <f>IF(I479&lt;&gt;"",1+MAX($A$1:A478),"")</f>
        <v/>
      </c>
      <c r="B479" s="59"/>
      <c r="C479" s="60"/>
      <c r="D479" s="23"/>
      <c r="E479" s="24"/>
      <c r="F479" s="51"/>
      <c r="G479" s="8"/>
      <c r="H479" s="8"/>
      <c r="J479" s="40"/>
      <c r="K479" s="40"/>
      <c r="L479" s="40"/>
      <c r="M479" s="40"/>
      <c r="N479" s="8"/>
      <c r="O479" s="8"/>
      <c r="P479" s="9"/>
    </row>
    <row r="480" spans="1:16" x14ac:dyDescent="0.35">
      <c r="A480" s="35" t="str">
        <f>IF(I480&lt;&gt;"",1+MAX($A$1:A479),"")</f>
        <v/>
      </c>
      <c r="B480" s="59"/>
      <c r="C480" s="60"/>
      <c r="D480" s="45"/>
      <c r="E480" s="50" t="s">
        <v>403</v>
      </c>
      <c r="F480" s="72">
        <v>88.93</v>
      </c>
      <c r="G480" s="71">
        <v>9</v>
      </c>
      <c r="H480" s="8"/>
      <c r="J480" s="40"/>
      <c r="K480" s="40"/>
      <c r="L480" s="40"/>
      <c r="M480" s="40"/>
      <c r="N480" s="8"/>
      <c r="O480" s="8"/>
      <c r="P480" s="25"/>
    </row>
    <row r="481" spans="1:16" x14ac:dyDescent="0.35">
      <c r="A481" s="35" t="str">
        <f>IF(I481&lt;&gt;"",1+MAX($A$1:A480),"")</f>
        <v/>
      </c>
      <c r="B481" s="59"/>
      <c r="C481" s="60"/>
      <c r="D481" s="8"/>
      <c r="E481" s="33"/>
      <c r="F481" s="6"/>
      <c r="G481" s="8"/>
      <c r="H481" s="8"/>
      <c r="J481" s="40"/>
      <c r="K481" s="40"/>
      <c r="L481" s="40"/>
      <c r="M481" s="40"/>
      <c r="N481" s="8"/>
      <c r="O481" s="8"/>
      <c r="P481" s="25"/>
    </row>
    <row r="482" spans="1:16" s="8" customFormat="1" ht="14.5" x14ac:dyDescent="0.35">
      <c r="A482" s="35">
        <f>IF(I482&lt;&gt;"",1+MAX($A$1:A481),"")</f>
        <v>395</v>
      </c>
      <c r="B482" s="37" t="s">
        <v>393</v>
      </c>
      <c r="C482" s="37" t="s">
        <v>394</v>
      </c>
      <c r="E482" s="33" t="s">
        <v>404</v>
      </c>
      <c r="F482" s="6">
        <f>F480*1</f>
        <v>88.93</v>
      </c>
      <c r="G482" s="1">
        <v>0.1</v>
      </c>
      <c r="H482" s="2">
        <f t="shared" ref="H482:H484" si="198">F482*(1+G482)</f>
        <v>97.823000000000022</v>
      </c>
      <c r="I482" s="15" t="s">
        <v>26</v>
      </c>
      <c r="J482" s="79">
        <v>1.8599999999999999</v>
      </c>
      <c r="K482" s="79">
        <f t="shared" ref="K482:K484" si="199">J482*H482</f>
        <v>181.95078000000004</v>
      </c>
      <c r="L482" s="79">
        <v>1.1400000000000001</v>
      </c>
      <c r="M482" s="79">
        <f t="shared" ref="M482:M484" si="200">L482*H482</f>
        <v>111.51822000000004</v>
      </c>
      <c r="N482" s="78">
        <v>3</v>
      </c>
      <c r="O482" s="4">
        <f t="shared" ref="O482:O484" si="201">N482*H482</f>
        <v>293.46900000000005</v>
      </c>
      <c r="P482" s="9"/>
    </row>
    <row r="483" spans="1:16" s="8" customFormat="1" ht="14.5" x14ac:dyDescent="0.35">
      <c r="A483" s="35">
        <f>IF(I483&lt;&gt;"",1+MAX($A$1:A482),"")</f>
        <v>396</v>
      </c>
      <c r="B483" s="37" t="s">
        <v>393</v>
      </c>
      <c r="C483" s="37" t="s">
        <v>394</v>
      </c>
      <c r="E483" s="33" t="s">
        <v>405</v>
      </c>
      <c r="F483" s="6">
        <f>F480*2</f>
        <v>177.86</v>
      </c>
      <c r="G483" s="1">
        <v>0.1</v>
      </c>
      <c r="H483" s="2">
        <f t="shared" si="198"/>
        <v>195.64600000000004</v>
      </c>
      <c r="I483" s="15" t="s">
        <v>26</v>
      </c>
      <c r="J483" s="79">
        <v>1.8599999999999999</v>
      </c>
      <c r="K483" s="79">
        <f t="shared" si="199"/>
        <v>363.90156000000007</v>
      </c>
      <c r="L483" s="79">
        <v>1.1400000000000001</v>
      </c>
      <c r="M483" s="79">
        <f t="shared" si="200"/>
        <v>223.03644000000008</v>
      </c>
      <c r="N483" s="78">
        <v>3</v>
      </c>
      <c r="O483" s="4">
        <f t="shared" si="201"/>
        <v>586.9380000000001</v>
      </c>
      <c r="P483" s="9"/>
    </row>
    <row r="484" spans="1:16" s="8" customFormat="1" ht="14.5" x14ac:dyDescent="0.35">
      <c r="A484" s="35">
        <f>IF(I484&lt;&gt;"",1+MAX($A$1:A483),"")</f>
        <v>397</v>
      </c>
      <c r="B484" s="37" t="s">
        <v>393</v>
      </c>
      <c r="C484" s="37" t="s">
        <v>394</v>
      </c>
      <c r="E484" s="33" t="s">
        <v>406</v>
      </c>
      <c r="F484" s="6">
        <f>F480/1.33</f>
        <v>66.864661654135347</v>
      </c>
      <c r="G484" s="1">
        <v>0</v>
      </c>
      <c r="H484" s="2">
        <f t="shared" si="198"/>
        <v>66.864661654135347</v>
      </c>
      <c r="I484" s="15" t="s">
        <v>33</v>
      </c>
      <c r="J484" s="79">
        <v>16.739999999999998</v>
      </c>
      <c r="K484" s="79">
        <f t="shared" si="199"/>
        <v>1119.3144360902256</v>
      </c>
      <c r="L484" s="79">
        <v>10.26</v>
      </c>
      <c r="M484" s="79">
        <f t="shared" si="200"/>
        <v>686.03142857142859</v>
      </c>
      <c r="N484" s="78">
        <v>27</v>
      </c>
      <c r="O484" s="4">
        <f t="shared" si="201"/>
        <v>1805.3458646616543</v>
      </c>
      <c r="P484" s="9"/>
    </row>
    <row r="485" spans="1:16" x14ac:dyDescent="0.35">
      <c r="A485" s="35" t="str">
        <f>IF(I485&lt;&gt;"",1+MAX($A$1:A484),"")</f>
        <v/>
      </c>
      <c r="B485" s="59"/>
      <c r="C485" s="60"/>
      <c r="D485" s="23"/>
      <c r="E485" s="24"/>
      <c r="F485" s="6"/>
      <c r="G485" s="8"/>
      <c r="H485" s="8"/>
      <c r="J485" s="40"/>
      <c r="K485" s="40"/>
      <c r="L485" s="40"/>
      <c r="M485" s="40"/>
      <c r="N485" s="8"/>
      <c r="O485" s="8"/>
      <c r="P485" s="9"/>
    </row>
    <row r="486" spans="1:16" x14ac:dyDescent="0.35">
      <c r="A486" s="35" t="str">
        <f>IF(I486&lt;&gt;"",1+MAX($A$1:A485),"")</f>
        <v/>
      </c>
      <c r="B486" s="59"/>
      <c r="C486" s="60"/>
      <c r="D486" s="45"/>
      <c r="E486" s="50" t="s">
        <v>407</v>
      </c>
      <c r="F486" s="72">
        <v>41.41</v>
      </c>
      <c r="G486" s="71">
        <v>9</v>
      </c>
      <c r="H486" s="8"/>
      <c r="J486" s="40"/>
      <c r="K486" s="40"/>
      <c r="L486" s="40"/>
      <c r="M486" s="40"/>
      <c r="N486" s="8"/>
      <c r="O486" s="8"/>
      <c r="P486" s="25"/>
    </row>
    <row r="487" spans="1:16" x14ac:dyDescent="0.35">
      <c r="A487" s="35" t="str">
        <f>IF(I487&lt;&gt;"",1+MAX($A$1:A486),"")</f>
        <v/>
      </c>
      <c r="B487" s="59"/>
      <c r="C487" s="60"/>
      <c r="D487" s="8"/>
      <c r="E487" s="33"/>
      <c r="F487" s="74"/>
      <c r="G487" s="8"/>
      <c r="H487" s="8"/>
      <c r="J487" s="40"/>
      <c r="K487" s="40"/>
      <c r="L487" s="40"/>
      <c r="M487" s="40"/>
      <c r="N487" s="8"/>
      <c r="O487" s="8"/>
      <c r="P487" s="25"/>
    </row>
    <row r="488" spans="1:16" s="8" customFormat="1" ht="14.5" x14ac:dyDescent="0.35">
      <c r="A488" s="35">
        <f>IF(I488&lt;&gt;"",1+MAX($A$1:A487),"")</f>
        <v>398</v>
      </c>
      <c r="B488" s="37" t="s">
        <v>393</v>
      </c>
      <c r="C488" s="37" t="s">
        <v>394</v>
      </c>
      <c r="E488" s="33" t="s">
        <v>404</v>
      </c>
      <c r="F488" s="6">
        <f>F486*1</f>
        <v>41.41</v>
      </c>
      <c r="G488" s="1">
        <v>0.1</v>
      </c>
      <c r="H488" s="2">
        <f t="shared" ref="H488:H490" si="202">F488*(1+G488)</f>
        <v>45.551000000000002</v>
      </c>
      <c r="I488" s="15" t="s">
        <v>26</v>
      </c>
      <c r="J488" s="79">
        <v>1.8599999999999999</v>
      </c>
      <c r="K488" s="79">
        <f t="shared" ref="K488:K490" si="203">J488*H488</f>
        <v>84.724859999999993</v>
      </c>
      <c r="L488" s="79">
        <v>1.1400000000000001</v>
      </c>
      <c r="M488" s="79">
        <f t="shared" ref="M488:M490" si="204">L488*H488</f>
        <v>51.928140000000006</v>
      </c>
      <c r="N488" s="78">
        <v>3</v>
      </c>
      <c r="O488" s="4">
        <f t="shared" ref="O488:O490" si="205">N488*H488</f>
        <v>136.65300000000002</v>
      </c>
      <c r="P488" s="9"/>
    </row>
    <row r="489" spans="1:16" s="8" customFormat="1" ht="14.5" x14ac:dyDescent="0.35">
      <c r="A489" s="35">
        <f>IF(I489&lt;&gt;"",1+MAX($A$1:A488),"")</f>
        <v>399</v>
      </c>
      <c r="B489" s="37" t="s">
        <v>393</v>
      </c>
      <c r="C489" s="37" t="s">
        <v>394</v>
      </c>
      <c r="E489" s="33" t="s">
        <v>405</v>
      </c>
      <c r="F489" s="6">
        <f>F486*2</f>
        <v>82.82</v>
      </c>
      <c r="G489" s="1">
        <v>0.1</v>
      </c>
      <c r="H489" s="2">
        <f t="shared" si="202"/>
        <v>91.102000000000004</v>
      </c>
      <c r="I489" s="15" t="s">
        <v>26</v>
      </c>
      <c r="J489" s="79">
        <v>1.8599999999999999</v>
      </c>
      <c r="K489" s="79">
        <f t="shared" si="203"/>
        <v>169.44971999999999</v>
      </c>
      <c r="L489" s="79">
        <v>1.1400000000000001</v>
      </c>
      <c r="M489" s="79">
        <f t="shared" si="204"/>
        <v>103.85628000000001</v>
      </c>
      <c r="N489" s="78">
        <v>3</v>
      </c>
      <c r="O489" s="4">
        <f t="shared" si="205"/>
        <v>273.30600000000004</v>
      </c>
      <c r="P489" s="9"/>
    </row>
    <row r="490" spans="1:16" s="8" customFormat="1" ht="14.5" x14ac:dyDescent="0.35">
      <c r="A490" s="35">
        <f>IF(I490&lt;&gt;"",1+MAX($A$1:A489),"")</f>
        <v>400</v>
      </c>
      <c r="B490" s="37" t="s">
        <v>393</v>
      </c>
      <c r="C490" s="37" t="s">
        <v>394</v>
      </c>
      <c r="E490" s="33" t="s">
        <v>406</v>
      </c>
      <c r="F490" s="6">
        <f>F486/1.33</f>
        <v>31.135338345864657</v>
      </c>
      <c r="G490" s="1">
        <v>0</v>
      </c>
      <c r="H490" s="2">
        <f t="shared" si="202"/>
        <v>31.135338345864657</v>
      </c>
      <c r="I490" s="15" t="s">
        <v>33</v>
      </c>
      <c r="J490" s="79">
        <v>16.739999999999998</v>
      </c>
      <c r="K490" s="79">
        <f t="shared" si="203"/>
        <v>521.20556390977436</v>
      </c>
      <c r="L490" s="79">
        <v>10.26</v>
      </c>
      <c r="M490" s="79">
        <f t="shared" si="204"/>
        <v>319.44857142857137</v>
      </c>
      <c r="N490" s="78">
        <v>27</v>
      </c>
      <c r="O490" s="4">
        <f t="shared" si="205"/>
        <v>840.65413533834578</v>
      </c>
      <c r="P490" s="9"/>
    </row>
    <row r="491" spans="1:16" x14ac:dyDescent="0.35">
      <c r="A491" s="35" t="str">
        <f>IF(I491&lt;&gt;"",1+MAX($A$1:A490),"")</f>
        <v/>
      </c>
      <c r="B491" s="59"/>
      <c r="C491" s="60"/>
      <c r="D491" s="23"/>
      <c r="E491" s="24"/>
      <c r="F491" s="6"/>
      <c r="G491" s="8"/>
      <c r="H491" s="8"/>
      <c r="J491" s="40"/>
      <c r="K491" s="40"/>
      <c r="L491" s="40"/>
      <c r="M491" s="40"/>
      <c r="N491" s="8"/>
      <c r="O491" s="8"/>
      <c r="P491" s="9"/>
    </row>
    <row r="492" spans="1:16" x14ac:dyDescent="0.35">
      <c r="A492" s="35" t="str">
        <f>IF(I492&lt;&gt;"",1+MAX($A$1:A491),"")</f>
        <v/>
      </c>
      <c r="B492" s="59"/>
      <c r="C492" s="60"/>
      <c r="D492" s="45"/>
      <c r="E492" s="50" t="s">
        <v>408</v>
      </c>
      <c r="F492" s="72">
        <v>3.45</v>
      </c>
      <c r="G492" s="71">
        <v>9</v>
      </c>
      <c r="H492" s="8"/>
      <c r="J492" s="40"/>
      <c r="K492" s="40"/>
      <c r="L492" s="40"/>
      <c r="M492" s="40"/>
      <c r="N492" s="8"/>
      <c r="O492" s="8"/>
      <c r="P492" s="25"/>
    </row>
    <row r="493" spans="1:16" x14ac:dyDescent="0.35">
      <c r="A493" s="35" t="str">
        <f>IF(I493&lt;&gt;"",1+MAX($A$1:A492),"")</f>
        <v/>
      </c>
      <c r="B493" s="59"/>
      <c r="C493" s="60"/>
      <c r="D493" s="8"/>
      <c r="E493" s="33"/>
      <c r="F493" s="6"/>
      <c r="G493" s="8"/>
      <c r="H493" s="8"/>
      <c r="J493" s="40"/>
      <c r="K493" s="40"/>
      <c r="L493" s="40"/>
      <c r="M493" s="40"/>
      <c r="N493" s="8"/>
      <c r="O493" s="8"/>
      <c r="P493" s="25"/>
    </row>
    <row r="494" spans="1:16" s="8" customFormat="1" ht="14.5" x14ac:dyDescent="0.35">
      <c r="A494" s="35">
        <f>IF(I494&lt;&gt;"",1+MAX($A$1:A493),"")</f>
        <v>401</v>
      </c>
      <c r="B494" s="37" t="s">
        <v>393</v>
      </c>
      <c r="C494" s="37" t="s">
        <v>394</v>
      </c>
      <c r="E494" s="33" t="s">
        <v>404</v>
      </c>
      <c r="F494" s="6">
        <f>F492*1</f>
        <v>3.45</v>
      </c>
      <c r="G494" s="1">
        <v>0.1</v>
      </c>
      <c r="H494" s="2">
        <f t="shared" ref="H494:H496" si="206">F494*(1+G494)</f>
        <v>3.7950000000000004</v>
      </c>
      <c r="I494" s="15" t="s">
        <v>26</v>
      </c>
      <c r="J494" s="79">
        <v>1.8599999999999999</v>
      </c>
      <c r="K494" s="79">
        <f t="shared" ref="K494:K496" si="207">J494*H494</f>
        <v>7.0587</v>
      </c>
      <c r="L494" s="79">
        <v>1.1400000000000001</v>
      </c>
      <c r="M494" s="79">
        <f t="shared" ref="M494:M496" si="208">L494*H494</f>
        <v>4.3263000000000007</v>
      </c>
      <c r="N494" s="78">
        <v>3</v>
      </c>
      <c r="O494" s="4">
        <f t="shared" ref="O494:O496" si="209">N494*H494</f>
        <v>11.385000000000002</v>
      </c>
      <c r="P494" s="9"/>
    </row>
    <row r="495" spans="1:16" s="8" customFormat="1" ht="14.5" x14ac:dyDescent="0.35">
      <c r="A495" s="35">
        <f>IF(I495&lt;&gt;"",1+MAX($A$1:A494),"")</f>
        <v>402</v>
      </c>
      <c r="B495" s="37" t="s">
        <v>393</v>
      </c>
      <c r="C495" s="37" t="s">
        <v>394</v>
      </c>
      <c r="E495" s="33" t="s">
        <v>405</v>
      </c>
      <c r="F495" s="6">
        <f>F492*2</f>
        <v>6.9</v>
      </c>
      <c r="G495" s="1">
        <v>0.1</v>
      </c>
      <c r="H495" s="2">
        <f t="shared" si="206"/>
        <v>7.5900000000000007</v>
      </c>
      <c r="I495" s="15" t="s">
        <v>26</v>
      </c>
      <c r="J495" s="79">
        <v>1.8599999999999999</v>
      </c>
      <c r="K495" s="79">
        <f t="shared" si="207"/>
        <v>14.1174</v>
      </c>
      <c r="L495" s="79">
        <v>1.1400000000000001</v>
      </c>
      <c r="M495" s="79">
        <f t="shared" si="208"/>
        <v>8.6526000000000014</v>
      </c>
      <c r="N495" s="78">
        <v>3</v>
      </c>
      <c r="O495" s="4">
        <f t="shared" si="209"/>
        <v>22.770000000000003</v>
      </c>
      <c r="P495" s="9"/>
    </row>
    <row r="496" spans="1:16" s="8" customFormat="1" ht="14.5" x14ac:dyDescent="0.35">
      <c r="A496" s="35">
        <f>IF(I496&lt;&gt;"",1+MAX($A$1:A495),"")</f>
        <v>403</v>
      </c>
      <c r="B496" s="37" t="s">
        <v>393</v>
      </c>
      <c r="C496" s="37" t="s">
        <v>394</v>
      </c>
      <c r="E496" s="33" t="s">
        <v>406</v>
      </c>
      <c r="F496" s="6">
        <f>F492/1.33</f>
        <v>2.5939849624060152</v>
      </c>
      <c r="G496" s="1">
        <v>0</v>
      </c>
      <c r="H496" s="2">
        <f t="shared" si="206"/>
        <v>2.5939849624060152</v>
      </c>
      <c r="I496" s="15" t="s">
        <v>33</v>
      </c>
      <c r="J496" s="79">
        <v>16.739999999999998</v>
      </c>
      <c r="K496" s="79">
        <f t="shared" si="207"/>
        <v>43.423308270676692</v>
      </c>
      <c r="L496" s="79">
        <v>10.26</v>
      </c>
      <c r="M496" s="79">
        <f t="shared" si="208"/>
        <v>26.614285714285714</v>
      </c>
      <c r="N496" s="78">
        <v>27</v>
      </c>
      <c r="O496" s="4">
        <f t="shared" si="209"/>
        <v>70.037593984962413</v>
      </c>
      <c r="P496" s="9"/>
    </row>
    <row r="497" spans="1:16" x14ac:dyDescent="0.35">
      <c r="A497" s="35" t="str">
        <f>IF(I497&lt;&gt;"",1+MAX($A$1:A496),"")</f>
        <v/>
      </c>
      <c r="B497" s="59"/>
      <c r="C497" s="60"/>
      <c r="D497" s="23"/>
      <c r="E497" s="24"/>
      <c r="F497" s="6"/>
      <c r="G497" s="8"/>
      <c r="H497" s="8"/>
      <c r="J497" s="40"/>
      <c r="K497" s="40"/>
      <c r="L497" s="40"/>
      <c r="M497" s="40"/>
      <c r="N497" s="8"/>
      <c r="O497" s="8"/>
      <c r="P497" s="9"/>
    </row>
    <row r="498" spans="1:16" x14ac:dyDescent="0.35">
      <c r="A498" s="35" t="str">
        <f>IF(I498&lt;&gt;"",1+MAX($A$1:A497),"")</f>
        <v/>
      </c>
      <c r="B498" s="59"/>
      <c r="C498" s="60"/>
      <c r="D498" s="45"/>
      <c r="E498" s="50" t="s">
        <v>409</v>
      </c>
      <c r="F498" s="72">
        <v>24.62</v>
      </c>
      <c r="G498" s="71">
        <v>9</v>
      </c>
      <c r="H498" s="8"/>
      <c r="J498" s="40"/>
      <c r="K498" s="40"/>
      <c r="L498" s="40"/>
      <c r="M498" s="40"/>
      <c r="N498" s="8"/>
      <c r="O498" s="8"/>
      <c r="P498" s="25"/>
    </row>
    <row r="499" spans="1:16" x14ac:dyDescent="0.35">
      <c r="A499" s="35" t="str">
        <f>IF(I499&lt;&gt;"",1+MAX($A$1:A498),"")</f>
        <v/>
      </c>
      <c r="B499" s="59"/>
      <c r="C499" s="60"/>
      <c r="D499" s="8"/>
      <c r="E499" s="33"/>
      <c r="F499" s="6"/>
      <c r="G499" s="8"/>
      <c r="H499" s="8"/>
      <c r="J499" s="40"/>
      <c r="K499" s="40"/>
      <c r="L499" s="40"/>
      <c r="M499" s="40"/>
      <c r="N499" s="8"/>
      <c r="O499" s="8"/>
      <c r="P499" s="25"/>
    </row>
    <row r="500" spans="1:16" s="8" customFormat="1" ht="14.5" x14ac:dyDescent="0.35">
      <c r="A500" s="35">
        <f>IF(I500&lt;&gt;"",1+MAX($A$1:A499),"")</f>
        <v>404</v>
      </c>
      <c r="B500" s="37" t="s">
        <v>393</v>
      </c>
      <c r="C500" s="37" t="s">
        <v>394</v>
      </c>
      <c r="E500" s="33" t="s">
        <v>395</v>
      </c>
      <c r="F500" s="6">
        <f>F498*1</f>
        <v>24.62</v>
      </c>
      <c r="G500" s="1">
        <v>0.1</v>
      </c>
      <c r="H500" s="2">
        <f t="shared" ref="H500:H502" si="210">F500*(1+G500)</f>
        <v>27.082000000000004</v>
      </c>
      <c r="I500" s="15" t="s">
        <v>26</v>
      </c>
      <c r="J500" s="79">
        <v>2.48</v>
      </c>
      <c r="K500" s="79">
        <f t="shared" ref="K500:K502" si="211">J500*H500</f>
        <v>67.163360000000011</v>
      </c>
      <c r="L500" s="79">
        <v>1.52</v>
      </c>
      <c r="M500" s="79">
        <f t="shared" ref="M500:M502" si="212">L500*H500</f>
        <v>41.164640000000006</v>
      </c>
      <c r="N500" s="78">
        <v>4</v>
      </c>
      <c r="O500" s="4">
        <f t="shared" ref="O500:O502" si="213">N500*H500</f>
        <v>108.32800000000002</v>
      </c>
      <c r="P500" s="9"/>
    </row>
    <row r="501" spans="1:16" s="8" customFormat="1" ht="14.5" x14ac:dyDescent="0.35">
      <c r="A501" s="35">
        <f>IF(I501&lt;&gt;"",1+MAX($A$1:A500),"")</f>
        <v>405</v>
      </c>
      <c r="B501" s="37" t="s">
        <v>393</v>
      </c>
      <c r="C501" s="37" t="s">
        <v>394</v>
      </c>
      <c r="E501" s="33" t="s">
        <v>396</v>
      </c>
      <c r="F501" s="6">
        <f>F498*2</f>
        <v>49.24</v>
      </c>
      <c r="G501" s="1">
        <v>0.1</v>
      </c>
      <c r="H501" s="2">
        <f t="shared" si="210"/>
        <v>54.164000000000009</v>
      </c>
      <c r="I501" s="15" t="s">
        <v>26</v>
      </c>
      <c r="J501" s="79">
        <v>2.48</v>
      </c>
      <c r="K501" s="79">
        <f t="shared" si="211"/>
        <v>134.32672000000002</v>
      </c>
      <c r="L501" s="79">
        <v>1.52</v>
      </c>
      <c r="M501" s="79">
        <f t="shared" si="212"/>
        <v>82.329280000000011</v>
      </c>
      <c r="N501" s="78">
        <v>4</v>
      </c>
      <c r="O501" s="4">
        <f t="shared" si="213"/>
        <v>216.65600000000003</v>
      </c>
      <c r="P501" s="9"/>
    </row>
    <row r="502" spans="1:16" s="8" customFormat="1" ht="14.5" x14ac:dyDescent="0.35">
      <c r="A502" s="35">
        <f>IF(I502&lt;&gt;"",1+MAX($A$1:A501),"")</f>
        <v>406</v>
      </c>
      <c r="B502" s="37" t="s">
        <v>393</v>
      </c>
      <c r="C502" s="37" t="s">
        <v>394</v>
      </c>
      <c r="E502" s="33" t="s">
        <v>397</v>
      </c>
      <c r="F502" s="6">
        <f>F498/1.33</f>
        <v>18.511278195488721</v>
      </c>
      <c r="G502" s="1">
        <v>0</v>
      </c>
      <c r="H502" s="2">
        <f t="shared" si="210"/>
        <v>18.511278195488721</v>
      </c>
      <c r="I502" s="15" t="s">
        <v>33</v>
      </c>
      <c r="J502" s="79">
        <v>22.32</v>
      </c>
      <c r="K502" s="79">
        <f t="shared" si="211"/>
        <v>413.17172932330828</v>
      </c>
      <c r="L502" s="79">
        <v>13.68</v>
      </c>
      <c r="M502" s="79">
        <f t="shared" si="212"/>
        <v>253.2342857142857</v>
      </c>
      <c r="N502" s="78">
        <v>36</v>
      </c>
      <c r="O502" s="4">
        <f t="shared" si="213"/>
        <v>666.40601503759399</v>
      </c>
      <c r="P502" s="9"/>
    </row>
    <row r="503" spans="1:16" x14ac:dyDescent="0.35">
      <c r="A503" s="35" t="str">
        <f>IF(I503&lt;&gt;"",1+MAX($A$1:A502),"")</f>
        <v/>
      </c>
      <c r="B503" s="59"/>
      <c r="C503" s="60"/>
      <c r="D503" s="23"/>
      <c r="E503" s="24"/>
      <c r="F503" s="6"/>
      <c r="G503" s="8"/>
      <c r="H503" s="8"/>
      <c r="J503" s="40"/>
      <c r="K503" s="40"/>
      <c r="L503" s="40"/>
      <c r="M503" s="40"/>
      <c r="N503" s="8"/>
      <c r="O503" s="8"/>
      <c r="P503" s="9"/>
    </row>
    <row r="504" spans="1:16" x14ac:dyDescent="0.35">
      <c r="A504" s="35" t="str">
        <f>IF(I504&lt;&gt;"",1+MAX($A$1:A503),"")</f>
        <v/>
      </c>
      <c r="B504" s="59"/>
      <c r="C504" s="60"/>
      <c r="D504" s="45"/>
      <c r="E504" s="50" t="s">
        <v>410</v>
      </c>
      <c r="F504" s="72">
        <v>32.299999999999997</v>
      </c>
      <c r="G504" s="71">
        <v>9</v>
      </c>
      <c r="H504" s="8"/>
      <c r="I504" s="73"/>
      <c r="J504" s="40"/>
      <c r="K504" s="40"/>
      <c r="L504" s="40"/>
      <c r="M504" s="40"/>
      <c r="N504" s="8"/>
      <c r="O504" s="8"/>
      <c r="P504" s="25"/>
    </row>
    <row r="505" spans="1:16" x14ac:dyDescent="0.35">
      <c r="A505" s="35" t="str">
        <f>IF(I505&lt;&gt;"",1+MAX($A$1:A504),"")</f>
        <v/>
      </c>
      <c r="B505" s="59"/>
      <c r="C505" s="60"/>
      <c r="D505" s="8"/>
      <c r="E505" s="33"/>
      <c r="F505" s="51"/>
      <c r="G505" s="8"/>
      <c r="H505" s="8"/>
      <c r="J505" s="40"/>
      <c r="K505" s="40"/>
      <c r="L505" s="40"/>
      <c r="M505" s="40"/>
      <c r="N505" s="8"/>
      <c r="O505" s="8"/>
      <c r="P505" s="25"/>
    </row>
    <row r="506" spans="1:16" s="8" customFormat="1" ht="14.5" x14ac:dyDescent="0.35">
      <c r="A506" s="35">
        <f>IF(I506&lt;&gt;"",1+MAX($A$1:A505),"")</f>
        <v>407</v>
      </c>
      <c r="B506" s="37" t="s">
        <v>411</v>
      </c>
      <c r="C506" s="37" t="s">
        <v>412</v>
      </c>
      <c r="E506" s="33" t="s">
        <v>395</v>
      </c>
      <c r="F506" s="6">
        <f>F504*2</f>
        <v>64.599999999999994</v>
      </c>
      <c r="G506" s="1">
        <v>0.1</v>
      </c>
      <c r="H506" s="2">
        <f t="shared" ref="H506:H508" si="214">F506*(1+G506)</f>
        <v>71.06</v>
      </c>
      <c r="I506" s="15" t="s">
        <v>26</v>
      </c>
      <c r="J506" s="79">
        <v>2.48</v>
      </c>
      <c r="K506" s="79">
        <f t="shared" ref="K506:K508" si="215">J506*H506</f>
        <v>176.22880000000001</v>
      </c>
      <c r="L506" s="79">
        <v>1.52</v>
      </c>
      <c r="M506" s="79">
        <f t="shared" ref="M506:M508" si="216">L506*H506</f>
        <v>108.0112</v>
      </c>
      <c r="N506" s="78">
        <v>4</v>
      </c>
      <c r="O506" s="4">
        <f t="shared" ref="O506:O508" si="217">N506*H506</f>
        <v>284.24</v>
      </c>
      <c r="P506" s="9"/>
    </row>
    <row r="507" spans="1:16" s="8" customFormat="1" ht="14.5" x14ac:dyDescent="0.35">
      <c r="A507" s="35">
        <f>IF(I507&lt;&gt;"",1+MAX($A$1:A506),"")</f>
        <v>408</v>
      </c>
      <c r="B507" s="37" t="s">
        <v>411</v>
      </c>
      <c r="C507" s="37" t="s">
        <v>412</v>
      </c>
      <c r="E507" s="33" t="s">
        <v>396</v>
      </c>
      <c r="F507" s="6">
        <f>F504*4</f>
        <v>129.19999999999999</v>
      </c>
      <c r="G507" s="1">
        <v>0.1</v>
      </c>
      <c r="H507" s="2">
        <f t="shared" si="214"/>
        <v>142.12</v>
      </c>
      <c r="I507" s="15" t="s">
        <v>26</v>
      </c>
      <c r="J507" s="79">
        <v>2.48</v>
      </c>
      <c r="K507" s="79">
        <f t="shared" si="215"/>
        <v>352.45760000000001</v>
      </c>
      <c r="L507" s="79">
        <v>1.52</v>
      </c>
      <c r="M507" s="79">
        <f t="shared" si="216"/>
        <v>216.0224</v>
      </c>
      <c r="N507" s="78">
        <v>4</v>
      </c>
      <c r="O507" s="4">
        <f t="shared" si="217"/>
        <v>568.48</v>
      </c>
      <c r="P507" s="9"/>
    </row>
    <row r="508" spans="1:16" s="8" customFormat="1" ht="14.5" x14ac:dyDescent="0.35">
      <c r="A508" s="35">
        <f>IF(I508&lt;&gt;"",1+MAX($A$1:A507),"")</f>
        <v>409</v>
      </c>
      <c r="B508" s="37" t="s">
        <v>411</v>
      </c>
      <c r="C508" s="37" t="s">
        <v>412</v>
      </c>
      <c r="E508" s="33" t="s">
        <v>397</v>
      </c>
      <c r="F508" s="6">
        <f>F504*2/1.33</f>
        <v>48.571428571428562</v>
      </c>
      <c r="G508" s="1">
        <v>0</v>
      </c>
      <c r="H508" s="2">
        <f t="shared" si="214"/>
        <v>48.571428571428562</v>
      </c>
      <c r="I508" s="15" t="s">
        <v>33</v>
      </c>
      <c r="J508" s="79">
        <v>22.32</v>
      </c>
      <c r="K508" s="79">
        <f t="shared" si="215"/>
        <v>1084.1142857142854</v>
      </c>
      <c r="L508" s="79">
        <v>13.68</v>
      </c>
      <c r="M508" s="79">
        <f t="shared" si="216"/>
        <v>664.45714285714268</v>
      </c>
      <c r="N508" s="78">
        <v>36</v>
      </c>
      <c r="O508" s="4">
        <f t="shared" si="217"/>
        <v>1748.5714285714282</v>
      </c>
      <c r="P508" s="9"/>
    </row>
    <row r="509" spans="1:16" x14ac:dyDescent="0.35">
      <c r="A509" s="35" t="str">
        <f>IF(I509&lt;&gt;"",1+MAX($A$1:A508),"")</f>
        <v/>
      </c>
      <c r="B509" s="61"/>
      <c r="C509" s="57"/>
      <c r="D509" s="23"/>
      <c r="E509" s="24"/>
      <c r="F509" s="6"/>
      <c r="G509" s="8"/>
      <c r="H509" s="8"/>
      <c r="J509" s="40"/>
      <c r="K509" s="40"/>
      <c r="L509" s="40"/>
      <c r="M509" s="40"/>
      <c r="N509" s="8"/>
      <c r="O509" s="8"/>
      <c r="P509" s="25"/>
    </row>
    <row r="510" spans="1:16" ht="18.5" x14ac:dyDescent="0.35">
      <c r="A510" s="35" t="str">
        <f>IF(I510&lt;&gt;"",1+MAX($A$1:A509),"")</f>
        <v/>
      </c>
      <c r="B510" s="59"/>
      <c r="C510" s="60"/>
      <c r="D510" s="23"/>
      <c r="E510" s="53" t="s">
        <v>387</v>
      </c>
      <c r="F510" s="51"/>
      <c r="G510" s="8"/>
      <c r="H510" s="8"/>
      <c r="J510" s="40"/>
      <c r="K510" s="40"/>
      <c r="L510" s="40"/>
      <c r="M510" s="40"/>
      <c r="N510" s="8"/>
      <c r="O510" s="8"/>
      <c r="P510" s="25"/>
    </row>
    <row r="511" spans="1:16" x14ac:dyDescent="0.35">
      <c r="A511" s="35" t="str">
        <f>IF(I511&lt;&gt;"",1+MAX($A$1:A510),"")</f>
        <v/>
      </c>
      <c r="B511" s="37"/>
      <c r="C511" s="37"/>
      <c r="D511" s="23"/>
      <c r="E511" s="24"/>
      <c r="F511" s="51"/>
      <c r="G511" s="8"/>
      <c r="H511" s="8"/>
      <c r="J511" s="40"/>
      <c r="K511" s="40"/>
      <c r="L511" s="40"/>
      <c r="M511" s="40"/>
      <c r="N511" s="8"/>
      <c r="O511" s="8"/>
      <c r="P511" s="9"/>
    </row>
    <row r="512" spans="1:16" x14ac:dyDescent="0.35">
      <c r="A512" s="35" t="str">
        <f>IF(I512&lt;&gt;"",1+MAX($A$1:A511),"")</f>
        <v/>
      </c>
      <c r="B512" s="37"/>
      <c r="C512" s="37"/>
      <c r="D512" s="46"/>
      <c r="E512" s="47" t="s">
        <v>463</v>
      </c>
      <c r="F512" s="51"/>
      <c r="G512" s="8"/>
      <c r="H512" s="8"/>
      <c r="J512" s="40"/>
      <c r="K512" s="40"/>
      <c r="L512" s="40"/>
      <c r="M512" s="40"/>
      <c r="N512" s="8"/>
      <c r="O512" s="8"/>
      <c r="P512" s="9"/>
    </row>
    <row r="513" spans="1:16" x14ac:dyDescent="0.35">
      <c r="A513" s="35" t="str">
        <f>IF(I513&lt;&gt;"",1+MAX($A$1:A512),"")</f>
        <v/>
      </c>
      <c r="B513" s="59"/>
      <c r="C513" s="60"/>
      <c r="D513" s="23"/>
      <c r="E513" s="24"/>
      <c r="F513" s="51"/>
      <c r="G513" s="8"/>
      <c r="H513" s="8"/>
      <c r="J513" s="40"/>
      <c r="K513" s="40"/>
      <c r="L513" s="40"/>
      <c r="M513" s="40"/>
      <c r="N513" s="8"/>
      <c r="O513" s="8"/>
      <c r="P513" s="9"/>
    </row>
    <row r="514" spans="1:16" x14ac:dyDescent="0.35">
      <c r="A514" s="35" t="str">
        <f>IF(I514&lt;&gt;"",1+MAX($A$1:A513),"")</f>
        <v/>
      </c>
      <c r="B514" s="59"/>
      <c r="C514" s="60"/>
      <c r="D514" s="45"/>
      <c r="E514" s="50" t="s">
        <v>413</v>
      </c>
      <c r="F514" s="72">
        <v>7.19</v>
      </c>
      <c r="G514" s="71">
        <v>9.25</v>
      </c>
      <c r="H514" s="8"/>
      <c r="I514" s="73"/>
      <c r="J514" s="40"/>
      <c r="K514" s="40"/>
      <c r="L514" s="40"/>
      <c r="M514" s="40"/>
      <c r="N514" s="8"/>
      <c r="O514" s="8"/>
      <c r="P514" s="25"/>
    </row>
    <row r="515" spans="1:16" x14ac:dyDescent="0.35">
      <c r="A515" s="35" t="str">
        <f>IF(I515&lt;&gt;"",1+MAX($A$1:A514),"")</f>
        <v/>
      </c>
      <c r="B515" s="59"/>
      <c r="C515" s="60"/>
      <c r="D515" s="8"/>
      <c r="E515" s="33"/>
      <c r="F515" s="6"/>
      <c r="G515" s="8"/>
      <c r="H515" s="8"/>
      <c r="J515" s="40"/>
      <c r="K515" s="40"/>
      <c r="L515" s="40"/>
      <c r="M515" s="40"/>
      <c r="N515" s="8"/>
      <c r="O515" s="8"/>
      <c r="P515" s="25"/>
    </row>
    <row r="516" spans="1:16" s="8" customFormat="1" ht="14.5" x14ac:dyDescent="0.35">
      <c r="A516" s="35">
        <f>IF(I516&lt;&gt;"",1+MAX($A$1:A515),"")</f>
        <v>410</v>
      </c>
      <c r="B516" s="37" t="s">
        <v>411</v>
      </c>
      <c r="C516" s="37" t="s">
        <v>412</v>
      </c>
      <c r="E516" s="33" t="s">
        <v>414</v>
      </c>
      <c r="F516" s="6">
        <f>F514*G514/32</f>
        <v>2.0783593750000002</v>
      </c>
      <c r="G516" s="1">
        <v>0</v>
      </c>
      <c r="H516" s="2">
        <f>F516*(1+G516)</f>
        <v>2.0783593750000002</v>
      </c>
      <c r="I516" s="15" t="s">
        <v>33</v>
      </c>
      <c r="J516" s="78">
        <v>90</v>
      </c>
      <c r="K516" s="79">
        <f t="shared" ref="K516:K519" si="218">J516*H516</f>
        <v>187.05234375000003</v>
      </c>
      <c r="L516" s="79">
        <v>26</v>
      </c>
      <c r="M516" s="79">
        <f t="shared" ref="M516:M519" si="219">L516*H516</f>
        <v>54.037343750000005</v>
      </c>
      <c r="N516" s="78">
        <v>116</v>
      </c>
      <c r="O516" s="4">
        <f t="shared" ref="O516:O519" si="220">N516*H516</f>
        <v>241.08968750000003</v>
      </c>
      <c r="P516" s="9"/>
    </row>
    <row r="517" spans="1:16" s="8" customFormat="1" ht="14.5" x14ac:dyDescent="0.35">
      <c r="A517" s="35">
        <f>IF(I517&lt;&gt;"",1+MAX($A$1:A516),"")</f>
        <v>411</v>
      </c>
      <c r="B517" s="37" t="s">
        <v>411</v>
      </c>
      <c r="C517" s="37" t="s">
        <v>412</v>
      </c>
      <c r="E517" s="33" t="s">
        <v>404</v>
      </c>
      <c r="F517" s="6">
        <f>F514*1</f>
        <v>7.19</v>
      </c>
      <c r="G517" s="1">
        <v>0.1</v>
      </c>
      <c r="H517" s="2">
        <f t="shared" ref="H517:H519" si="221">F517*(1+G517)</f>
        <v>7.9090000000000007</v>
      </c>
      <c r="I517" s="15" t="s">
        <v>26</v>
      </c>
      <c r="J517" s="79">
        <v>1.8599999999999999</v>
      </c>
      <c r="K517" s="79">
        <f t="shared" si="218"/>
        <v>14.710739999999999</v>
      </c>
      <c r="L517" s="79">
        <v>1.1400000000000001</v>
      </c>
      <c r="M517" s="79">
        <f t="shared" si="219"/>
        <v>9.0162600000000026</v>
      </c>
      <c r="N517" s="78">
        <v>3</v>
      </c>
      <c r="O517" s="4">
        <f t="shared" si="220"/>
        <v>23.727000000000004</v>
      </c>
      <c r="P517" s="9"/>
    </row>
    <row r="518" spans="1:16" s="8" customFormat="1" ht="14.5" x14ac:dyDescent="0.35">
      <c r="A518" s="35">
        <f>IF(I518&lt;&gt;"",1+MAX($A$1:A517),"")</f>
        <v>412</v>
      </c>
      <c r="B518" s="37" t="s">
        <v>411</v>
      </c>
      <c r="C518" s="37" t="s">
        <v>412</v>
      </c>
      <c r="E518" s="33" t="s">
        <v>405</v>
      </c>
      <c r="F518" s="6">
        <f>F514*2</f>
        <v>14.38</v>
      </c>
      <c r="G518" s="1">
        <v>0.1</v>
      </c>
      <c r="H518" s="2">
        <f t="shared" si="221"/>
        <v>15.818000000000001</v>
      </c>
      <c r="I518" s="15" t="s">
        <v>26</v>
      </c>
      <c r="J518" s="79">
        <v>1.8599999999999999</v>
      </c>
      <c r="K518" s="79">
        <f t="shared" si="218"/>
        <v>29.421479999999999</v>
      </c>
      <c r="L518" s="79">
        <v>1.1400000000000001</v>
      </c>
      <c r="M518" s="79">
        <f t="shared" si="219"/>
        <v>18.032520000000005</v>
      </c>
      <c r="N518" s="78">
        <v>3</v>
      </c>
      <c r="O518" s="4">
        <f t="shared" si="220"/>
        <v>47.454000000000008</v>
      </c>
      <c r="P518" s="9"/>
    </row>
    <row r="519" spans="1:16" s="8" customFormat="1" ht="14.5" x14ac:dyDescent="0.35">
      <c r="A519" s="35">
        <f>IF(I519&lt;&gt;"",1+MAX($A$1:A518),"")</f>
        <v>413</v>
      </c>
      <c r="B519" s="37" t="s">
        <v>411</v>
      </c>
      <c r="C519" s="37" t="s">
        <v>412</v>
      </c>
      <c r="E519" s="33" t="s">
        <v>415</v>
      </c>
      <c r="F519" s="6">
        <f>F514/1.33</f>
        <v>5.4060150375939848</v>
      </c>
      <c r="G519" s="1">
        <v>0</v>
      </c>
      <c r="H519" s="2">
        <f t="shared" si="221"/>
        <v>5.4060150375939848</v>
      </c>
      <c r="I519" s="15" t="s">
        <v>33</v>
      </c>
      <c r="J519" s="79">
        <v>17.204999999999998</v>
      </c>
      <c r="K519" s="79">
        <f t="shared" si="218"/>
        <v>93.010488721804506</v>
      </c>
      <c r="L519" s="79">
        <v>10.545</v>
      </c>
      <c r="M519" s="79">
        <f t="shared" si="219"/>
        <v>57.006428571428572</v>
      </c>
      <c r="N519" s="78">
        <v>27.75</v>
      </c>
      <c r="O519" s="4">
        <f t="shared" si="220"/>
        <v>150.01691729323309</v>
      </c>
      <c r="P519" s="9"/>
    </row>
    <row r="520" spans="1:16" x14ac:dyDescent="0.35">
      <c r="A520" s="35" t="str">
        <f>IF(I520&lt;&gt;"",1+MAX($A$1:A519),"")</f>
        <v/>
      </c>
      <c r="B520" s="59"/>
      <c r="C520" s="60"/>
      <c r="D520" s="23"/>
      <c r="E520" s="24"/>
      <c r="F520" s="51"/>
      <c r="G520" s="8"/>
      <c r="H520" s="8"/>
      <c r="J520" s="40"/>
      <c r="K520" s="40"/>
      <c r="L520" s="40"/>
      <c r="M520" s="40"/>
      <c r="N520" s="8"/>
      <c r="O520" s="8"/>
      <c r="P520" s="9"/>
    </row>
    <row r="521" spans="1:16" x14ac:dyDescent="0.35">
      <c r="A521" s="35" t="str">
        <f>IF(I521&lt;&gt;"",1+MAX($A$1:A520),"")</f>
        <v/>
      </c>
      <c r="B521" s="59"/>
      <c r="C521" s="60"/>
      <c r="D521" s="45"/>
      <c r="E521" s="50" t="s">
        <v>413</v>
      </c>
      <c r="F521" s="72">
        <v>55.26</v>
      </c>
      <c r="G521" s="71">
        <v>11.5</v>
      </c>
      <c r="H521" s="8"/>
      <c r="I521" s="73"/>
      <c r="J521" s="40"/>
      <c r="K521" s="40"/>
      <c r="L521" s="40"/>
      <c r="M521" s="40"/>
      <c r="N521" s="8"/>
      <c r="O521" s="8"/>
      <c r="P521" s="25"/>
    </row>
    <row r="522" spans="1:16" x14ac:dyDescent="0.35">
      <c r="A522" s="35" t="str">
        <f>IF(I522&lt;&gt;"",1+MAX($A$1:A521),"")</f>
        <v/>
      </c>
      <c r="B522" s="59"/>
      <c r="C522" s="60"/>
      <c r="D522" s="8"/>
      <c r="E522" s="33"/>
      <c r="F522" s="6"/>
      <c r="G522" s="8"/>
      <c r="H522" s="8"/>
      <c r="J522" s="40"/>
      <c r="K522" s="40"/>
      <c r="L522" s="40"/>
      <c r="M522" s="40"/>
      <c r="N522" s="8"/>
      <c r="O522" s="8"/>
      <c r="P522" s="25"/>
    </row>
    <row r="523" spans="1:16" s="8" customFormat="1" ht="14.5" x14ac:dyDescent="0.35">
      <c r="A523" s="35">
        <f>IF(I523&lt;&gt;"",1+MAX($A$1:A522),"")</f>
        <v>414</v>
      </c>
      <c r="B523" s="37" t="s">
        <v>411</v>
      </c>
      <c r="C523" s="37" t="s">
        <v>412</v>
      </c>
      <c r="E523" s="33" t="s">
        <v>414</v>
      </c>
      <c r="F523" s="6">
        <f>F521*G521/32</f>
        <v>19.8590625</v>
      </c>
      <c r="G523" s="1">
        <v>0</v>
      </c>
      <c r="H523" s="2">
        <f>F523*(1+G523)</f>
        <v>19.8590625</v>
      </c>
      <c r="I523" s="15" t="s">
        <v>33</v>
      </c>
      <c r="J523" s="78">
        <v>90</v>
      </c>
      <c r="K523" s="79">
        <f t="shared" ref="K523:K526" si="222">J523*H523</f>
        <v>1787.315625</v>
      </c>
      <c r="L523" s="79">
        <v>26</v>
      </c>
      <c r="M523" s="79">
        <f t="shared" ref="M523:M526" si="223">L523*H523</f>
        <v>516.33562500000005</v>
      </c>
      <c r="N523" s="78">
        <v>116</v>
      </c>
      <c r="O523" s="4">
        <f t="shared" ref="O523:O526" si="224">N523*H523</f>
        <v>2303.6512499999999</v>
      </c>
      <c r="P523" s="9"/>
    </row>
    <row r="524" spans="1:16" s="8" customFormat="1" ht="14.5" x14ac:dyDescent="0.35">
      <c r="A524" s="35">
        <f>IF(I524&lt;&gt;"",1+MAX($A$1:A523),"")</f>
        <v>415</v>
      </c>
      <c r="B524" s="37" t="s">
        <v>411</v>
      </c>
      <c r="C524" s="37" t="s">
        <v>412</v>
      </c>
      <c r="E524" s="33" t="s">
        <v>404</v>
      </c>
      <c r="F524" s="6">
        <f>F521*1</f>
        <v>55.26</v>
      </c>
      <c r="G524" s="1">
        <v>0.1</v>
      </c>
      <c r="H524" s="2">
        <f t="shared" ref="H524:H526" si="225">F524*(1+G524)</f>
        <v>60.786000000000001</v>
      </c>
      <c r="I524" s="15" t="s">
        <v>26</v>
      </c>
      <c r="J524" s="79">
        <v>1.8599999999999999</v>
      </c>
      <c r="K524" s="79">
        <f t="shared" si="222"/>
        <v>113.06196</v>
      </c>
      <c r="L524" s="79">
        <v>1.1400000000000001</v>
      </c>
      <c r="M524" s="79">
        <f t="shared" si="223"/>
        <v>69.296040000000005</v>
      </c>
      <c r="N524" s="78">
        <v>3</v>
      </c>
      <c r="O524" s="4">
        <f t="shared" si="224"/>
        <v>182.358</v>
      </c>
      <c r="P524" s="9"/>
    </row>
    <row r="525" spans="1:16" s="8" customFormat="1" ht="14.5" x14ac:dyDescent="0.35">
      <c r="A525" s="35">
        <f>IF(I525&lt;&gt;"",1+MAX($A$1:A524),"")</f>
        <v>416</v>
      </c>
      <c r="B525" s="37" t="s">
        <v>411</v>
      </c>
      <c r="C525" s="37" t="s">
        <v>412</v>
      </c>
      <c r="E525" s="33" t="s">
        <v>405</v>
      </c>
      <c r="F525" s="6">
        <f>F521*2</f>
        <v>110.52</v>
      </c>
      <c r="G525" s="1">
        <v>0.1</v>
      </c>
      <c r="H525" s="2">
        <f t="shared" si="225"/>
        <v>121.572</v>
      </c>
      <c r="I525" s="15" t="s">
        <v>26</v>
      </c>
      <c r="J525" s="79">
        <v>1.8599999999999999</v>
      </c>
      <c r="K525" s="79">
        <f t="shared" si="222"/>
        <v>226.12392</v>
      </c>
      <c r="L525" s="79">
        <v>1.1400000000000001</v>
      </c>
      <c r="M525" s="79">
        <f t="shared" si="223"/>
        <v>138.59208000000001</v>
      </c>
      <c r="N525" s="78">
        <v>3</v>
      </c>
      <c r="O525" s="4">
        <f t="shared" si="224"/>
        <v>364.71600000000001</v>
      </c>
      <c r="P525" s="9"/>
    </row>
    <row r="526" spans="1:16" s="8" customFormat="1" ht="14.5" x14ac:dyDescent="0.35">
      <c r="A526" s="35">
        <f>IF(I526&lt;&gt;"",1+MAX($A$1:A525),"")</f>
        <v>417</v>
      </c>
      <c r="B526" s="37" t="s">
        <v>411</v>
      </c>
      <c r="C526" s="37" t="s">
        <v>412</v>
      </c>
      <c r="E526" s="33" t="s">
        <v>416</v>
      </c>
      <c r="F526" s="6">
        <f>F521/1.33</f>
        <v>41.548872180451127</v>
      </c>
      <c r="G526" s="1">
        <v>0</v>
      </c>
      <c r="H526" s="2">
        <f t="shared" si="225"/>
        <v>41.548872180451127</v>
      </c>
      <c r="I526" s="15" t="s">
        <v>33</v>
      </c>
      <c r="J526" s="79">
        <v>21.39</v>
      </c>
      <c r="K526" s="79">
        <f t="shared" si="222"/>
        <v>888.73037593984964</v>
      </c>
      <c r="L526" s="79">
        <v>13.11</v>
      </c>
      <c r="M526" s="79">
        <f t="shared" si="223"/>
        <v>544.70571428571429</v>
      </c>
      <c r="N526" s="78">
        <v>34.5</v>
      </c>
      <c r="O526" s="4">
        <f t="shared" si="224"/>
        <v>1433.4360902255639</v>
      </c>
      <c r="P526" s="9"/>
    </row>
    <row r="527" spans="1:16" x14ac:dyDescent="0.35">
      <c r="A527" s="35" t="str">
        <f>IF(I527&lt;&gt;"",1+MAX($A$1:A526),"")</f>
        <v/>
      </c>
      <c r="B527" s="59"/>
      <c r="C527" s="60"/>
      <c r="D527" s="23"/>
      <c r="E527" s="24"/>
      <c r="F527" s="51"/>
      <c r="G527" s="8"/>
      <c r="H527" s="8"/>
      <c r="J527" s="40"/>
      <c r="K527" s="40"/>
      <c r="L527" s="40"/>
      <c r="M527" s="40"/>
      <c r="N527" s="8"/>
      <c r="O527" s="8"/>
      <c r="P527" s="9"/>
    </row>
    <row r="528" spans="1:16" x14ac:dyDescent="0.35">
      <c r="A528" s="35" t="str">
        <f>IF(I528&lt;&gt;"",1+MAX($A$1:A527),"")</f>
        <v/>
      </c>
      <c r="B528" s="59"/>
      <c r="C528" s="60"/>
      <c r="D528" s="45"/>
      <c r="E528" s="50" t="s">
        <v>417</v>
      </c>
      <c r="F528" s="72">
        <v>153.94</v>
      </c>
      <c r="G528" s="71">
        <v>9.25</v>
      </c>
      <c r="H528" s="8"/>
      <c r="I528" s="73"/>
      <c r="J528" s="40"/>
      <c r="K528" s="40"/>
      <c r="L528" s="40"/>
      <c r="M528" s="40"/>
      <c r="N528" s="8"/>
      <c r="O528" s="8"/>
      <c r="P528" s="25"/>
    </row>
    <row r="529" spans="1:16" x14ac:dyDescent="0.35">
      <c r="A529" s="35" t="str">
        <f>IF(I529&lt;&gt;"",1+MAX($A$1:A528),"")</f>
        <v/>
      </c>
      <c r="B529" s="59"/>
      <c r="C529" s="60"/>
      <c r="D529" s="8"/>
      <c r="E529" s="33"/>
      <c r="F529" s="6"/>
      <c r="G529" s="8"/>
      <c r="H529" s="8"/>
      <c r="J529" s="40"/>
      <c r="K529" s="40"/>
      <c r="L529" s="40"/>
      <c r="M529" s="40"/>
      <c r="N529" s="8"/>
      <c r="O529" s="8"/>
      <c r="P529" s="25"/>
    </row>
    <row r="530" spans="1:16" s="8" customFormat="1" ht="14.5" x14ac:dyDescent="0.35">
      <c r="A530" s="35">
        <f>IF(I530&lt;&gt;"",1+MAX($A$1:A529),"")</f>
        <v>418</v>
      </c>
      <c r="B530" s="37" t="s">
        <v>411</v>
      </c>
      <c r="C530" s="37" t="s">
        <v>412</v>
      </c>
      <c r="E530" s="33" t="s">
        <v>414</v>
      </c>
      <c r="F530" s="6">
        <f>F528*G528/32</f>
        <v>44.498281249999998</v>
      </c>
      <c r="G530" s="1">
        <v>0</v>
      </c>
      <c r="H530" s="2">
        <f>F530*(1+G530)</f>
        <v>44.498281249999998</v>
      </c>
      <c r="I530" s="15" t="s">
        <v>33</v>
      </c>
      <c r="J530" s="78">
        <v>90</v>
      </c>
      <c r="K530" s="79">
        <f t="shared" ref="K530:K533" si="226">J530*H530</f>
        <v>4004.8453124999996</v>
      </c>
      <c r="L530" s="79">
        <v>26</v>
      </c>
      <c r="M530" s="79">
        <f t="shared" ref="M530:M533" si="227">L530*H530</f>
        <v>1156.9553125</v>
      </c>
      <c r="N530" s="78">
        <v>116</v>
      </c>
      <c r="O530" s="4">
        <f t="shared" ref="O530:O533" si="228">N530*H530</f>
        <v>5161.8006249999999</v>
      </c>
      <c r="P530" s="9"/>
    </row>
    <row r="531" spans="1:16" s="8" customFormat="1" ht="14.5" x14ac:dyDescent="0.35">
      <c r="A531" s="35">
        <f>IF(I531&lt;&gt;"",1+MAX($A$1:A530),"")</f>
        <v>419</v>
      </c>
      <c r="B531" s="37" t="s">
        <v>411</v>
      </c>
      <c r="C531" s="37" t="s">
        <v>412</v>
      </c>
      <c r="E531" s="33" t="s">
        <v>395</v>
      </c>
      <c r="F531" s="6">
        <f>F528*1</f>
        <v>153.94</v>
      </c>
      <c r="G531" s="1">
        <v>0.1</v>
      </c>
      <c r="H531" s="2">
        <f t="shared" ref="H531:H533" si="229">F531*(1+G531)</f>
        <v>169.334</v>
      </c>
      <c r="I531" s="15" t="s">
        <v>26</v>
      </c>
      <c r="J531" s="79">
        <v>2.48</v>
      </c>
      <c r="K531" s="79">
        <f t="shared" si="226"/>
        <v>419.94832000000002</v>
      </c>
      <c r="L531" s="79">
        <v>1.52</v>
      </c>
      <c r="M531" s="79">
        <f t="shared" si="227"/>
        <v>257.38767999999999</v>
      </c>
      <c r="N531" s="78">
        <v>4</v>
      </c>
      <c r="O531" s="4">
        <f t="shared" si="228"/>
        <v>677.33600000000001</v>
      </c>
      <c r="P531" s="9"/>
    </row>
    <row r="532" spans="1:16" s="8" customFormat="1" ht="14.5" x14ac:dyDescent="0.35">
      <c r="A532" s="35">
        <f>IF(I532&lt;&gt;"",1+MAX($A$1:A531),"")</f>
        <v>420</v>
      </c>
      <c r="B532" s="37" t="s">
        <v>411</v>
      </c>
      <c r="C532" s="37" t="s">
        <v>412</v>
      </c>
      <c r="E532" s="33" t="s">
        <v>396</v>
      </c>
      <c r="F532" s="6">
        <f>F528*2</f>
        <v>307.88</v>
      </c>
      <c r="G532" s="1">
        <v>0.1</v>
      </c>
      <c r="H532" s="2">
        <f t="shared" si="229"/>
        <v>338.66800000000001</v>
      </c>
      <c r="I532" s="15" t="s">
        <v>26</v>
      </c>
      <c r="J532" s="79">
        <v>2.48</v>
      </c>
      <c r="K532" s="79">
        <f t="shared" si="226"/>
        <v>839.89664000000005</v>
      </c>
      <c r="L532" s="79">
        <v>1.52</v>
      </c>
      <c r="M532" s="79">
        <f t="shared" si="227"/>
        <v>514.77535999999998</v>
      </c>
      <c r="N532" s="78">
        <v>4</v>
      </c>
      <c r="O532" s="4">
        <f t="shared" si="228"/>
        <v>1354.672</v>
      </c>
      <c r="P532" s="9"/>
    </row>
    <row r="533" spans="1:16" s="8" customFormat="1" ht="14.5" x14ac:dyDescent="0.35">
      <c r="A533" s="35">
        <f>IF(I533&lt;&gt;"",1+MAX($A$1:A532),"")</f>
        <v>421</v>
      </c>
      <c r="B533" s="37" t="s">
        <v>411</v>
      </c>
      <c r="C533" s="37" t="s">
        <v>412</v>
      </c>
      <c r="E533" s="33" t="s">
        <v>418</v>
      </c>
      <c r="F533" s="6">
        <f>F528/1.33</f>
        <v>115.74436090225564</v>
      </c>
      <c r="G533" s="1">
        <v>0</v>
      </c>
      <c r="H533" s="2">
        <f t="shared" si="229"/>
        <v>115.74436090225564</v>
      </c>
      <c r="I533" s="15" t="s">
        <v>33</v>
      </c>
      <c r="J533" s="79">
        <v>22.94</v>
      </c>
      <c r="K533" s="79">
        <f t="shared" si="226"/>
        <v>2655.1756390977444</v>
      </c>
      <c r="L533" s="79">
        <v>14.06</v>
      </c>
      <c r="M533" s="79">
        <f t="shared" si="227"/>
        <v>1627.3657142857144</v>
      </c>
      <c r="N533" s="78">
        <v>37</v>
      </c>
      <c r="O533" s="4">
        <f t="shared" si="228"/>
        <v>4282.541353383459</v>
      </c>
      <c r="P533" s="9"/>
    </row>
    <row r="534" spans="1:16" s="8" customFormat="1" ht="14.5" x14ac:dyDescent="0.35">
      <c r="A534" s="35" t="str">
        <f>IF(I534&lt;&gt;"",1+MAX($A$1:A533),"")</f>
        <v/>
      </c>
      <c r="B534" s="37"/>
      <c r="C534" s="29"/>
      <c r="E534" s="33"/>
      <c r="F534" s="6"/>
      <c r="G534" s="1"/>
      <c r="H534" s="2"/>
      <c r="I534" s="15"/>
      <c r="J534" s="3"/>
      <c r="K534" s="40"/>
      <c r="L534" s="40"/>
      <c r="M534" s="40"/>
      <c r="N534" s="3"/>
      <c r="O534" s="4"/>
      <c r="P534" s="9"/>
    </row>
    <row r="535" spans="1:16" x14ac:dyDescent="0.35">
      <c r="A535" s="35" t="str">
        <f>IF(I535&lt;&gt;"",1+MAX($A$1:A534),"")</f>
        <v/>
      </c>
      <c r="B535" s="59"/>
      <c r="C535" s="60"/>
      <c r="D535" s="45"/>
      <c r="E535" s="50" t="s">
        <v>419</v>
      </c>
      <c r="F535" s="72">
        <v>6.12</v>
      </c>
      <c r="G535" s="71">
        <v>9.25</v>
      </c>
      <c r="H535" s="8"/>
      <c r="J535" s="40"/>
      <c r="K535" s="40"/>
      <c r="L535" s="40"/>
      <c r="M535" s="40"/>
      <c r="N535" s="8"/>
      <c r="O535" s="8"/>
      <c r="P535" s="25"/>
    </row>
    <row r="536" spans="1:16" x14ac:dyDescent="0.35">
      <c r="A536" s="35" t="str">
        <f>IF(I536&lt;&gt;"",1+MAX($A$1:A535),"")</f>
        <v/>
      </c>
      <c r="B536" s="59"/>
      <c r="C536" s="60"/>
      <c r="D536" s="8"/>
      <c r="E536" s="33"/>
      <c r="F536" s="6"/>
      <c r="G536" s="8"/>
      <c r="H536" s="8"/>
      <c r="J536" s="40"/>
      <c r="K536" s="40"/>
      <c r="L536" s="40"/>
      <c r="M536" s="40"/>
      <c r="N536" s="8"/>
      <c r="O536" s="8"/>
      <c r="P536" s="25"/>
    </row>
    <row r="537" spans="1:16" s="8" customFormat="1" ht="14.5" x14ac:dyDescent="0.35">
      <c r="A537" s="35">
        <f>IF(I537&lt;&gt;"",1+MAX($A$1:A536),"")</f>
        <v>422</v>
      </c>
      <c r="B537" s="37" t="s">
        <v>411</v>
      </c>
      <c r="C537" s="37" t="s">
        <v>412</v>
      </c>
      <c r="E537" s="33" t="s">
        <v>414</v>
      </c>
      <c r="F537" s="6">
        <f>F535*G535/32</f>
        <v>1.7690625</v>
      </c>
      <c r="G537" s="1">
        <v>0</v>
      </c>
      <c r="H537" s="2">
        <f>F537*(1+G537)</f>
        <v>1.7690625</v>
      </c>
      <c r="I537" s="15" t="s">
        <v>33</v>
      </c>
      <c r="J537" s="78">
        <v>90</v>
      </c>
      <c r="K537" s="79">
        <f t="shared" ref="K537:K540" si="230">J537*H537</f>
        <v>159.21562499999999</v>
      </c>
      <c r="L537" s="79">
        <v>26</v>
      </c>
      <c r="M537" s="79">
        <f t="shared" ref="M537:M540" si="231">L537*H537</f>
        <v>45.995624999999997</v>
      </c>
      <c r="N537" s="78">
        <v>116</v>
      </c>
      <c r="O537" s="4">
        <f t="shared" ref="O537:O540" si="232">N537*H537</f>
        <v>205.21125000000001</v>
      </c>
      <c r="P537" s="9"/>
    </row>
    <row r="538" spans="1:16" s="8" customFormat="1" ht="14.5" x14ac:dyDescent="0.35">
      <c r="A538" s="35">
        <f>IF(I538&lt;&gt;"",1+MAX($A$1:A537),"")</f>
        <v>423</v>
      </c>
      <c r="B538" s="37" t="s">
        <v>411</v>
      </c>
      <c r="C538" s="37" t="s">
        <v>412</v>
      </c>
      <c r="E538" s="33" t="s">
        <v>395</v>
      </c>
      <c r="F538" s="6">
        <f>F535*1</f>
        <v>6.12</v>
      </c>
      <c r="G538" s="1">
        <v>0.1</v>
      </c>
      <c r="H538" s="2">
        <f t="shared" ref="H538:H540" si="233">F538*(1+G538)</f>
        <v>6.7320000000000011</v>
      </c>
      <c r="I538" s="15" t="s">
        <v>26</v>
      </c>
      <c r="J538" s="79">
        <v>2.48</v>
      </c>
      <c r="K538" s="79">
        <f t="shared" si="230"/>
        <v>16.695360000000001</v>
      </c>
      <c r="L538" s="79">
        <v>1.52</v>
      </c>
      <c r="M538" s="79">
        <f t="shared" si="231"/>
        <v>10.232640000000002</v>
      </c>
      <c r="N538" s="78">
        <v>4</v>
      </c>
      <c r="O538" s="4">
        <f t="shared" si="232"/>
        <v>26.928000000000004</v>
      </c>
      <c r="P538" s="9"/>
    </row>
    <row r="539" spans="1:16" s="8" customFormat="1" ht="14.5" x14ac:dyDescent="0.35">
      <c r="A539" s="35">
        <f>IF(I539&lt;&gt;"",1+MAX($A$1:A538),"")</f>
        <v>424</v>
      </c>
      <c r="B539" s="37" t="s">
        <v>411</v>
      </c>
      <c r="C539" s="37" t="s">
        <v>412</v>
      </c>
      <c r="E539" s="33" t="s">
        <v>396</v>
      </c>
      <c r="F539" s="6">
        <f>F535*2</f>
        <v>12.24</v>
      </c>
      <c r="G539" s="1">
        <v>0.1</v>
      </c>
      <c r="H539" s="2">
        <f t="shared" si="233"/>
        <v>13.464000000000002</v>
      </c>
      <c r="I539" s="15" t="s">
        <v>26</v>
      </c>
      <c r="J539" s="79">
        <v>2.48</v>
      </c>
      <c r="K539" s="79">
        <f t="shared" si="230"/>
        <v>33.390720000000002</v>
      </c>
      <c r="L539" s="79">
        <v>1.52</v>
      </c>
      <c r="M539" s="79">
        <f t="shared" si="231"/>
        <v>20.465280000000003</v>
      </c>
      <c r="N539" s="78">
        <v>4</v>
      </c>
      <c r="O539" s="4">
        <f t="shared" si="232"/>
        <v>53.856000000000009</v>
      </c>
      <c r="P539" s="9"/>
    </row>
    <row r="540" spans="1:16" s="8" customFormat="1" ht="14.5" x14ac:dyDescent="0.35">
      <c r="A540" s="35">
        <f>IF(I540&lt;&gt;"",1+MAX($A$1:A539),"")</f>
        <v>425</v>
      </c>
      <c r="B540" s="37" t="s">
        <v>411</v>
      </c>
      <c r="C540" s="37" t="s">
        <v>412</v>
      </c>
      <c r="E540" s="33" t="s">
        <v>418</v>
      </c>
      <c r="F540" s="6">
        <f>F535/1.33</f>
        <v>4.6015037593984962</v>
      </c>
      <c r="G540" s="1">
        <v>0</v>
      </c>
      <c r="H540" s="2">
        <f t="shared" si="233"/>
        <v>4.6015037593984962</v>
      </c>
      <c r="I540" s="15" t="s">
        <v>33</v>
      </c>
      <c r="J540" s="79">
        <v>22.94</v>
      </c>
      <c r="K540" s="79">
        <f t="shared" si="230"/>
        <v>105.55849624060151</v>
      </c>
      <c r="L540" s="79">
        <v>14.06</v>
      </c>
      <c r="M540" s="79">
        <f t="shared" si="231"/>
        <v>64.697142857142865</v>
      </c>
      <c r="N540" s="78">
        <v>37</v>
      </c>
      <c r="O540" s="4">
        <f t="shared" si="232"/>
        <v>170.25563909774436</v>
      </c>
      <c r="P540" s="9"/>
    </row>
    <row r="541" spans="1:16" x14ac:dyDescent="0.35">
      <c r="A541" s="35" t="str">
        <f>IF(I541&lt;&gt;"",1+MAX($A$1:A540),"")</f>
        <v/>
      </c>
      <c r="B541" s="59"/>
      <c r="C541" s="60"/>
      <c r="D541" s="23"/>
      <c r="E541" s="24"/>
      <c r="F541" s="51"/>
      <c r="G541" s="8"/>
      <c r="H541" s="8"/>
      <c r="J541" s="40"/>
      <c r="K541" s="40"/>
      <c r="L541" s="40"/>
      <c r="M541" s="40"/>
      <c r="N541" s="8"/>
      <c r="O541" s="8"/>
      <c r="P541" s="9"/>
    </row>
    <row r="542" spans="1:16" x14ac:dyDescent="0.35">
      <c r="A542" s="35" t="str">
        <f>IF(I542&lt;&gt;"",1+MAX($A$1:A541),"")</f>
        <v/>
      </c>
      <c r="B542" s="59"/>
      <c r="C542" s="60"/>
      <c r="D542" s="45"/>
      <c r="E542" s="50" t="s">
        <v>417</v>
      </c>
      <c r="F542" s="72">
        <v>30.5</v>
      </c>
      <c r="G542" s="71">
        <v>11.5</v>
      </c>
      <c r="H542" s="8"/>
      <c r="I542" s="73"/>
      <c r="J542" s="40"/>
      <c r="K542" s="40"/>
      <c r="L542" s="40"/>
      <c r="M542" s="40"/>
      <c r="N542" s="8"/>
      <c r="O542" s="8"/>
      <c r="P542" s="25"/>
    </row>
    <row r="543" spans="1:16" x14ac:dyDescent="0.35">
      <c r="A543" s="35" t="str">
        <f>IF(I543&lt;&gt;"",1+MAX($A$1:A542),"")</f>
        <v/>
      </c>
      <c r="B543" s="59"/>
      <c r="C543" s="60"/>
      <c r="D543" s="8"/>
      <c r="E543" s="33"/>
      <c r="F543" s="51"/>
      <c r="G543" s="8"/>
      <c r="H543" s="8"/>
      <c r="J543" s="40"/>
      <c r="K543" s="40"/>
      <c r="L543" s="40"/>
      <c r="M543" s="40"/>
      <c r="N543" s="8"/>
      <c r="O543" s="8"/>
      <c r="P543" s="25"/>
    </row>
    <row r="544" spans="1:16" s="8" customFormat="1" ht="14.5" x14ac:dyDescent="0.35">
      <c r="A544" s="35">
        <f>IF(I544&lt;&gt;"",1+MAX($A$1:A543),"")</f>
        <v>426</v>
      </c>
      <c r="B544" s="37" t="s">
        <v>411</v>
      </c>
      <c r="C544" s="37" t="s">
        <v>412</v>
      </c>
      <c r="E544" s="33" t="s">
        <v>414</v>
      </c>
      <c r="F544" s="6">
        <f>F542*G542/32</f>
        <v>10.9609375</v>
      </c>
      <c r="G544" s="1">
        <v>0</v>
      </c>
      <c r="H544" s="2">
        <f>F544*(1+G544)</f>
        <v>10.9609375</v>
      </c>
      <c r="I544" s="15" t="s">
        <v>33</v>
      </c>
      <c r="J544" s="78">
        <v>90</v>
      </c>
      <c r="K544" s="79">
        <f t="shared" ref="K544:K547" si="234">J544*H544</f>
        <v>986.484375</v>
      </c>
      <c r="L544" s="79">
        <v>26</v>
      </c>
      <c r="M544" s="79">
        <f t="shared" ref="M544:M547" si="235">L544*H544</f>
        <v>284.984375</v>
      </c>
      <c r="N544" s="78">
        <v>116</v>
      </c>
      <c r="O544" s="4">
        <f t="shared" ref="O544:O547" si="236">N544*H544</f>
        <v>1271.46875</v>
      </c>
      <c r="P544" s="9"/>
    </row>
    <row r="545" spans="1:16" s="8" customFormat="1" ht="14.5" x14ac:dyDescent="0.35">
      <c r="A545" s="35">
        <f>IF(I545&lt;&gt;"",1+MAX($A$1:A544),"")</f>
        <v>427</v>
      </c>
      <c r="B545" s="37" t="s">
        <v>411</v>
      </c>
      <c r="C545" s="37" t="s">
        <v>412</v>
      </c>
      <c r="E545" s="33" t="s">
        <v>395</v>
      </c>
      <c r="F545" s="6">
        <f>F542*1</f>
        <v>30.5</v>
      </c>
      <c r="G545" s="1">
        <v>0.1</v>
      </c>
      <c r="H545" s="2">
        <f t="shared" ref="H545:H547" si="237">F545*(1+G545)</f>
        <v>33.550000000000004</v>
      </c>
      <c r="I545" s="15" t="s">
        <v>26</v>
      </c>
      <c r="J545" s="79">
        <v>2.48</v>
      </c>
      <c r="K545" s="79">
        <f t="shared" si="234"/>
        <v>83.204000000000008</v>
      </c>
      <c r="L545" s="79">
        <v>1.52</v>
      </c>
      <c r="M545" s="79">
        <f t="shared" si="235"/>
        <v>50.996000000000009</v>
      </c>
      <c r="N545" s="78">
        <v>4</v>
      </c>
      <c r="O545" s="4">
        <f t="shared" si="236"/>
        <v>134.20000000000002</v>
      </c>
      <c r="P545" s="9"/>
    </row>
    <row r="546" spans="1:16" s="8" customFormat="1" ht="14.5" x14ac:dyDescent="0.35">
      <c r="A546" s="35">
        <f>IF(I546&lt;&gt;"",1+MAX($A$1:A545),"")</f>
        <v>428</v>
      </c>
      <c r="B546" s="37" t="s">
        <v>411</v>
      </c>
      <c r="C546" s="37" t="s">
        <v>412</v>
      </c>
      <c r="E546" s="33" t="s">
        <v>396</v>
      </c>
      <c r="F546" s="6">
        <f>F542*2</f>
        <v>61</v>
      </c>
      <c r="G546" s="1">
        <v>0.1</v>
      </c>
      <c r="H546" s="2">
        <f t="shared" si="237"/>
        <v>67.100000000000009</v>
      </c>
      <c r="I546" s="15" t="s">
        <v>26</v>
      </c>
      <c r="J546" s="79">
        <v>2.48</v>
      </c>
      <c r="K546" s="79">
        <f t="shared" si="234"/>
        <v>166.40800000000002</v>
      </c>
      <c r="L546" s="79">
        <v>1.52</v>
      </c>
      <c r="M546" s="79">
        <f t="shared" si="235"/>
        <v>101.99200000000002</v>
      </c>
      <c r="N546" s="78">
        <v>4</v>
      </c>
      <c r="O546" s="4">
        <f t="shared" si="236"/>
        <v>268.40000000000003</v>
      </c>
      <c r="P546" s="9"/>
    </row>
    <row r="547" spans="1:16" s="8" customFormat="1" ht="14.5" x14ac:dyDescent="0.35">
      <c r="A547" s="35">
        <f>IF(I547&lt;&gt;"",1+MAX($A$1:A546),"")</f>
        <v>429</v>
      </c>
      <c r="B547" s="37" t="s">
        <v>411</v>
      </c>
      <c r="C547" s="37" t="s">
        <v>412</v>
      </c>
      <c r="E547" s="33" t="s">
        <v>420</v>
      </c>
      <c r="F547" s="6">
        <f>F542/1.33</f>
        <v>22.932330827067666</v>
      </c>
      <c r="G547" s="1">
        <v>0</v>
      </c>
      <c r="H547" s="2">
        <f t="shared" si="237"/>
        <v>22.932330827067666</v>
      </c>
      <c r="I547" s="15" t="s">
        <v>33</v>
      </c>
      <c r="J547" s="79">
        <v>28.52</v>
      </c>
      <c r="K547" s="79">
        <f t="shared" si="234"/>
        <v>654.03007518796983</v>
      </c>
      <c r="L547" s="79">
        <v>17.48</v>
      </c>
      <c r="M547" s="79">
        <f t="shared" si="235"/>
        <v>400.85714285714283</v>
      </c>
      <c r="N547" s="78">
        <v>46</v>
      </c>
      <c r="O547" s="4">
        <f t="shared" si="236"/>
        <v>1054.8872180451126</v>
      </c>
      <c r="P547" s="9"/>
    </row>
    <row r="548" spans="1:16" x14ac:dyDescent="0.35">
      <c r="A548" s="35" t="str">
        <f>IF(I548&lt;&gt;"",1+MAX($A$1:A547),"")</f>
        <v/>
      </c>
      <c r="B548" s="59"/>
      <c r="C548" s="60"/>
      <c r="D548" s="23"/>
      <c r="E548" s="24"/>
      <c r="F548" s="6"/>
      <c r="G548" s="8"/>
      <c r="H548" s="8"/>
      <c r="J548" s="40"/>
      <c r="K548" s="40"/>
      <c r="L548" s="40"/>
      <c r="M548" s="40"/>
      <c r="N548" s="8"/>
      <c r="O548" s="8"/>
      <c r="P548" s="9"/>
    </row>
    <row r="549" spans="1:16" x14ac:dyDescent="0.35">
      <c r="A549" s="35" t="str">
        <f>IF(I549&lt;&gt;"",1+MAX($A$1:A548),"")</f>
        <v/>
      </c>
      <c r="B549" s="59"/>
      <c r="C549" s="60"/>
      <c r="D549" s="45"/>
      <c r="E549" s="50" t="s">
        <v>410</v>
      </c>
      <c r="F549" s="72">
        <v>13.1</v>
      </c>
      <c r="G549" s="71">
        <v>9.25</v>
      </c>
      <c r="H549" s="8"/>
      <c r="I549" s="73"/>
      <c r="J549" s="40"/>
      <c r="K549" s="40"/>
      <c r="L549" s="40"/>
      <c r="M549" s="40"/>
      <c r="N549" s="8"/>
      <c r="O549" s="8"/>
      <c r="P549" s="25"/>
    </row>
    <row r="550" spans="1:16" x14ac:dyDescent="0.35">
      <c r="A550" s="35" t="str">
        <f>IF(I550&lt;&gt;"",1+MAX($A$1:A549),"")</f>
        <v/>
      </c>
      <c r="B550" s="59"/>
      <c r="C550" s="60"/>
      <c r="D550" s="8"/>
      <c r="E550" s="33"/>
      <c r="F550" s="51"/>
      <c r="G550" s="8"/>
      <c r="H550" s="8"/>
      <c r="J550" s="40"/>
      <c r="K550" s="40"/>
      <c r="L550" s="40"/>
      <c r="M550" s="40"/>
      <c r="N550" s="8"/>
      <c r="O550" s="8"/>
      <c r="P550" s="25"/>
    </row>
    <row r="551" spans="1:16" s="8" customFormat="1" ht="14.5" x14ac:dyDescent="0.35">
      <c r="A551" s="35">
        <f>IF(I551&lt;&gt;"",1+MAX($A$1:A550),"")</f>
        <v>430</v>
      </c>
      <c r="B551" s="37" t="s">
        <v>411</v>
      </c>
      <c r="C551" s="37" t="s">
        <v>412</v>
      </c>
      <c r="E551" s="33" t="s">
        <v>395</v>
      </c>
      <c r="F551" s="6">
        <f>F549*2</f>
        <v>26.2</v>
      </c>
      <c r="G551" s="1">
        <v>0.1</v>
      </c>
      <c r="H551" s="2">
        <f t="shared" ref="H551:H553" si="238">F551*(1+G551)</f>
        <v>28.82</v>
      </c>
      <c r="I551" s="15" t="s">
        <v>26</v>
      </c>
      <c r="J551" s="79">
        <v>2.48</v>
      </c>
      <c r="K551" s="79">
        <f t="shared" ref="K551:K553" si="239">J551*H551</f>
        <v>71.473600000000005</v>
      </c>
      <c r="L551" s="79">
        <v>1.52</v>
      </c>
      <c r="M551" s="79">
        <f t="shared" ref="M551:M553" si="240">L551*H551</f>
        <v>43.806400000000004</v>
      </c>
      <c r="N551" s="78">
        <v>4</v>
      </c>
      <c r="O551" s="4">
        <f t="shared" ref="O551:O553" si="241">N551*H551</f>
        <v>115.28</v>
      </c>
      <c r="P551" s="9"/>
    </row>
    <row r="552" spans="1:16" s="8" customFormat="1" ht="14.5" x14ac:dyDescent="0.35">
      <c r="A552" s="35">
        <f>IF(I552&lt;&gt;"",1+MAX($A$1:A551),"")</f>
        <v>431</v>
      </c>
      <c r="B552" s="37" t="s">
        <v>411</v>
      </c>
      <c r="C552" s="37" t="s">
        <v>412</v>
      </c>
      <c r="E552" s="33" t="s">
        <v>396</v>
      </c>
      <c r="F552" s="6">
        <f>F549*4</f>
        <v>52.4</v>
      </c>
      <c r="G552" s="1">
        <v>0.1</v>
      </c>
      <c r="H552" s="2">
        <f t="shared" si="238"/>
        <v>57.64</v>
      </c>
      <c r="I552" s="15" t="s">
        <v>26</v>
      </c>
      <c r="J552" s="79">
        <v>2.48</v>
      </c>
      <c r="K552" s="79">
        <f t="shared" si="239"/>
        <v>142.94720000000001</v>
      </c>
      <c r="L552" s="79">
        <v>1.52</v>
      </c>
      <c r="M552" s="79">
        <f t="shared" si="240"/>
        <v>87.612800000000007</v>
      </c>
      <c r="N552" s="78">
        <v>4</v>
      </c>
      <c r="O552" s="4">
        <f t="shared" si="241"/>
        <v>230.56</v>
      </c>
      <c r="P552" s="9"/>
    </row>
    <row r="553" spans="1:16" s="8" customFormat="1" ht="14.5" x14ac:dyDescent="0.35">
      <c r="A553" s="35">
        <f>IF(I553&lt;&gt;"",1+MAX($A$1:A552),"")</f>
        <v>432</v>
      </c>
      <c r="B553" s="37" t="s">
        <v>411</v>
      </c>
      <c r="C553" s="37" t="s">
        <v>412</v>
      </c>
      <c r="E553" s="33" t="s">
        <v>418</v>
      </c>
      <c r="F553" s="6">
        <f>F549*2/1.33</f>
        <v>19.699248120300751</v>
      </c>
      <c r="G553" s="1">
        <v>0</v>
      </c>
      <c r="H553" s="2">
        <f t="shared" si="238"/>
        <v>19.699248120300751</v>
      </c>
      <c r="I553" s="15" t="s">
        <v>33</v>
      </c>
      <c r="J553" s="79">
        <v>22.94</v>
      </c>
      <c r="K553" s="79">
        <f t="shared" si="239"/>
        <v>451.90075187969927</v>
      </c>
      <c r="L553" s="79">
        <v>14.06</v>
      </c>
      <c r="M553" s="79">
        <f t="shared" si="240"/>
        <v>276.97142857142859</v>
      </c>
      <c r="N553" s="78">
        <v>37</v>
      </c>
      <c r="O553" s="4">
        <f t="shared" si="241"/>
        <v>728.87218045112786</v>
      </c>
      <c r="P553" s="9"/>
    </row>
    <row r="554" spans="1:16" x14ac:dyDescent="0.35">
      <c r="A554" s="35" t="str">
        <f>IF(I554&lt;&gt;"",1+MAX($A$1:A553),"")</f>
        <v/>
      </c>
      <c r="B554" s="59"/>
      <c r="C554" s="60"/>
      <c r="D554" s="23"/>
      <c r="E554" s="24"/>
      <c r="F554" s="6"/>
      <c r="G554" s="8"/>
      <c r="H554" s="8"/>
      <c r="J554" s="40"/>
      <c r="K554" s="40"/>
      <c r="L554" s="40"/>
      <c r="M554" s="40"/>
      <c r="N554" s="8"/>
      <c r="O554" s="8"/>
      <c r="P554" s="9"/>
    </row>
    <row r="555" spans="1:16" x14ac:dyDescent="0.35">
      <c r="A555" s="35" t="str">
        <f>IF(I555&lt;&gt;"",1+MAX($A$1:A554),"")</f>
        <v/>
      </c>
      <c r="B555" s="59"/>
      <c r="C555" s="60"/>
      <c r="D555" s="45"/>
      <c r="E555" s="50" t="s">
        <v>403</v>
      </c>
      <c r="F555" s="72">
        <v>30.05</v>
      </c>
      <c r="G555" s="71">
        <v>9.25</v>
      </c>
      <c r="H555" s="8"/>
      <c r="J555" s="40"/>
      <c r="K555" s="40"/>
      <c r="L555" s="40"/>
      <c r="M555" s="40"/>
      <c r="N555" s="8"/>
      <c r="O555" s="8"/>
      <c r="P555" s="25"/>
    </row>
    <row r="556" spans="1:16" x14ac:dyDescent="0.35">
      <c r="A556" s="35" t="str">
        <f>IF(I556&lt;&gt;"",1+MAX($A$1:A555),"")</f>
        <v/>
      </c>
      <c r="B556" s="59"/>
      <c r="C556" s="60"/>
      <c r="D556" s="8"/>
      <c r="E556" s="33"/>
      <c r="F556" s="6"/>
      <c r="G556" s="8"/>
      <c r="H556" s="8"/>
      <c r="J556" s="40"/>
      <c r="K556" s="40"/>
      <c r="L556" s="40"/>
      <c r="M556" s="40"/>
      <c r="N556" s="8"/>
      <c r="O556" s="8"/>
      <c r="P556" s="25"/>
    </row>
    <row r="557" spans="1:16" s="8" customFormat="1" ht="14.5" x14ac:dyDescent="0.35">
      <c r="A557" s="35">
        <f>IF(I557&lt;&gt;"",1+MAX($A$1:A556),"")</f>
        <v>433</v>
      </c>
      <c r="B557" s="37" t="s">
        <v>411</v>
      </c>
      <c r="C557" s="37" t="s">
        <v>412</v>
      </c>
      <c r="E557" s="33" t="s">
        <v>404</v>
      </c>
      <c r="F557" s="6">
        <f>F555*1</f>
        <v>30.05</v>
      </c>
      <c r="G557" s="1">
        <v>0.1</v>
      </c>
      <c r="H557" s="2">
        <f t="shared" ref="H557:H559" si="242">F557*(1+G557)</f>
        <v>33.055000000000007</v>
      </c>
      <c r="I557" s="15" t="s">
        <v>26</v>
      </c>
      <c r="J557" s="79">
        <v>1.8599999999999999</v>
      </c>
      <c r="K557" s="79">
        <f t="shared" ref="K557:K559" si="243">J557*H557</f>
        <v>61.482300000000009</v>
      </c>
      <c r="L557" s="79">
        <v>1.1400000000000001</v>
      </c>
      <c r="M557" s="79">
        <f t="shared" ref="M557:M559" si="244">L557*H557</f>
        <v>37.682700000000011</v>
      </c>
      <c r="N557" s="78">
        <v>3</v>
      </c>
      <c r="O557" s="4">
        <f t="shared" ref="O557:O559" si="245">N557*H557</f>
        <v>99.16500000000002</v>
      </c>
      <c r="P557" s="9"/>
    </row>
    <row r="558" spans="1:16" s="8" customFormat="1" ht="14.5" x14ac:dyDescent="0.35">
      <c r="A558" s="35">
        <f>IF(I558&lt;&gt;"",1+MAX($A$1:A557),"")</f>
        <v>434</v>
      </c>
      <c r="B558" s="37" t="s">
        <v>411</v>
      </c>
      <c r="C558" s="37" t="s">
        <v>412</v>
      </c>
      <c r="E558" s="33" t="s">
        <v>405</v>
      </c>
      <c r="F558" s="6">
        <f>F555*2</f>
        <v>60.1</v>
      </c>
      <c r="G558" s="1">
        <v>0.1</v>
      </c>
      <c r="H558" s="2">
        <f t="shared" si="242"/>
        <v>66.110000000000014</v>
      </c>
      <c r="I558" s="15" t="s">
        <v>26</v>
      </c>
      <c r="J558" s="79">
        <v>1.8599999999999999</v>
      </c>
      <c r="K558" s="79">
        <f t="shared" si="243"/>
        <v>122.96460000000002</v>
      </c>
      <c r="L558" s="79">
        <v>1.1400000000000001</v>
      </c>
      <c r="M558" s="79">
        <f t="shared" si="244"/>
        <v>75.365400000000022</v>
      </c>
      <c r="N558" s="78">
        <v>3</v>
      </c>
      <c r="O558" s="4">
        <f t="shared" si="245"/>
        <v>198.33000000000004</v>
      </c>
      <c r="P558" s="9"/>
    </row>
    <row r="559" spans="1:16" s="8" customFormat="1" ht="14.5" x14ac:dyDescent="0.35">
      <c r="A559" s="35">
        <f>IF(I559&lt;&gt;"",1+MAX($A$1:A558),"")</f>
        <v>435</v>
      </c>
      <c r="B559" s="37" t="s">
        <v>411</v>
      </c>
      <c r="C559" s="37" t="s">
        <v>412</v>
      </c>
      <c r="E559" s="33" t="s">
        <v>415</v>
      </c>
      <c r="F559" s="6">
        <f>F555/1.33</f>
        <v>22.593984962406015</v>
      </c>
      <c r="G559" s="1">
        <v>0</v>
      </c>
      <c r="H559" s="2">
        <f t="shared" si="242"/>
        <v>22.593984962406015</v>
      </c>
      <c r="I559" s="15" t="s">
        <v>33</v>
      </c>
      <c r="J559" s="79">
        <v>17.204999999999998</v>
      </c>
      <c r="K559" s="79">
        <f t="shared" si="243"/>
        <v>388.72951127819545</v>
      </c>
      <c r="L559" s="79">
        <v>10.545</v>
      </c>
      <c r="M559" s="79">
        <f t="shared" si="244"/>
        <v>238.25357142857143</v>
      </c>
      <c r="N559" s="78">
        <v>27.75</v>
      </c>
      <c r="O559" s="4">
        <f t="shared" si="245"/>
        <v>626.98308270676694</v>
      </c>
      <c r="P559" s="9"/>
    </row>
    <row r="560" spans="1:16" x14ac:dyDescent="0.35">
      <c r="A560" s="35" t="str">
        <f>IF(I560&lt;&gt;"",1+MAX($A$1:A559),"")</f>
        <v/>
      </c>
      <c r="B560" s="59"/>
      <c r="C560" s="60"/>
      <c r="D560" s="23"/>
      <c r="E560" s="24"/>
      <c r="F560" s="51"/>
      <c r="G560" s="8"/>
      <c r="H560" s="8"/>
      <c r="J560" s="40"/>
      <c r="K560" s="40"/>
      <c r="L560" s="40"/>
      <c r="M560" s="40"/>
      <c r="N560" s="8"/>
      <c r="O560" s="8"/>
      <c r="P560" s="9"/>
    </row>
    <row r="561" spans="1:16" x14ac:dyDescent="0.35">
      <c r="A561" s="35" t="str">
        <f>IF(I561&lt;&gt;"",1+MAX($A$1:A560),"")</f>
        <v/>
      </c>
      <c r="B561" s="59"/>
      <c r="C561" s="60"/>
      <c r="D561" s="45"/>
      <c r="E561" s="50" t="s">
        <v>407</v>
      </c>
      <c r="F561" s="72">
        <v>34.42</v>
      </c>
      <c r="G561" s="71">
        <v>9.25</v>
      </c>
      <c r="H561" s="8"/>
      <c r="J561" s="40"/>
      <c r="K561" s="40"/>
      <c r="L561" s="40"/>
      <c r="M561" s="40"/>
      <c r="N561" s="8"/>
      <c r="O561" s="8"/>
      <c r="P561" s="25"/>
    </row>
    <row r="562" spans="1:16" x14ac:dyDescent="0.35">
      <c r="A562" s="35" t="str">
        <f>IF(I562&lt;&gt;"",1+MAX($A$1:A561),"")</f>
        <v/>
      </c>
      <c r="B562" s="59"/>
      <c r="C562" s="60"/>
      <c r="D562" s="8"/>
      <c r="E562" s="33"/>
      <c r="F562" s="6"/>
      <c r="G562" s="8"/>
      <c r="H562" s="8"/>
      <c r="J562" s="40"/>
      <c r="K562" s="40"/>
      <c r="L562" s="40"/>
      <c r="M562" s="40"/>
      <c r="N562" s="8"/>
      <c r="O562" s="8"/>
      <c r="P562" s="25"/>
    </row>
    <row r="563" spans="1:16" s="8" customFormat="1" ht="14.5" x14ac:dyDescent="0.35">
      <c r="A563" s="35">
        <f>IF(I563&lt;&gt;"",1+MAX($A$1:A562),"")</f>
        <v>436</v>
      </c>
      <c r="B563" s="37" t="s">
        <v>411</v>
      </c>
      <c r="C563" s="37" t="s">
        <v>412</v>
      </c>
      <c r="E563" s="33" t="s">
        <v>404</v>
      </c>
      <c r="F563" s="6">
        <f>F561*1</f>
        <v>34.42</v>
      </c>
      <c r="G563" s="1">
        <v>0.1</v>
      </c>
      <c r="H563" s="2">
        <f t="shared" ref="H563:H565" si="246">F563*(1+G563)</f>
        <v>37.862000000000002</v>
      </c>
      <c r="I563" s="15" t="s">
        <v>26</v>
      </c>
      <c r="J563" s="79">
        <v>1.8599999999999999</v>
      </c>
      <c r="K563" s="79">
        <f t="shared" ref="K563:K565" si="247">J563*H563</f>
        <v>70.423320000000004</v>
      </c>
      <c r="L563" s="79">
        <v>1.1400000000000001</v>
      </c>
      <c r="M563" s="79">
        <f t="shared" ref="M563:M565" si="248">L563*H563</f>
        <v>43.162680000000009</v>
      </c>
      <c r="N563" s="78">
        <v>3</v>
      </c>
      <c r="O563" s="4">
        <f t="shared" ref="O563:O565" si="249">N563*H563</f>
        <v>113.58600000000001</v>
      </c>
      <c r="P563" s="9"/>
    </row>
    <row r="564" spans="1:16" s="8" customFormat="1" ht="14.5" x14ac:dyDescent="0.35">
      <c r="A564" s="35">
        <f>IF(I564&lt;&gt;"",1+MAX($A$1:A563),"")</f>
        <v>437</v>
      </c>
      <c r="B564" s="37" t="s">
        <v>411</v>
      </c>
      <c r="C564" s="37" t="s">
        <v>412</v>
      </c>
      <c r="E564" s="33" t="s">
        <v>405</v>
      </c>
      <c r="F564" s="6">
        <f>F561*2</f>
        <v>68.84</v>
      </c>
      <c r="G564" s="1">
        <v>0.1</v>
      </c>
      <c r="H564" s="2">
        <f t="shared" si="246"/>
        <v>75.724000000000004</v>
      </c>
      <c r="I564" s="15" t="s">
        <v>26</v>
      </c>
      <c r="J564" s="79">
        <v>1.8599999999999999</v>
      </c>
      <c r="K564" s="79">
        <f t="shared" si="247"/>
        <v>140.84664000000001</v>
      </c>
      <c r="L564" s="79">
        <v>1.1400000000000001</v>
      </c>
      <c r="M564" s="79">
        <f t="shared" si="248"/>
        <v>86.325360000000018</v>
      </c>
      <c r="N564" s="78">
        <v>3</v>
      </c>
      <c r="O564" s="4">
        <f t="shared" si="249"/>
        <v>227.17200000000003</v>
      </c>
      <c r="P564" s="9"/>
    </row>
    <row r="565" spans="1:16" s="8" customFormat="1" ht="14.5" x14ac:dyDescent="0.35">
      <c r="A565" s="35">
        <f>IF(I565&lt;&gt;"",1+MAX($A$1:A564),"")</f>
        <v>438</v>
      </c>
      <c r="B565" s="37" t="s">
        <v>411</v>
      </c>
      <c r="C565" s="37" t="s">
        <v>412</v>
      </c>
      <c r="E565" s="33" t="s">
        <v>415</v>
      </c>
      <c r="F565" s="6">
        <f>F561/1.33</f>
        <v>25.8796992481203</v>
      </c>
      <c r="G565" s="1">
        <v>0</v>
      </c>
      <c r="H565" s="2">
        <f t="shared" si="246"/>
        <v>25.8796992481203</v>
      </c>
      <c r="I565" s="15" t="s">
        <v>33</v>
      </c>
      <c r="J565" s="79">
        <v>17.204999999999998</v>
      </c>
      <c r="K565" s="79">
        <f t="shared" si="247"/>
        <v>445.26022556390973</v>
      </c>
      <c r="L565" s="79">
        <v>10.545</v>
      </c>
      <c r="M565" s="79">
        <f t="shared" si="248"/>
        <v>272.90142857142854</v>
      </c>
      <c r="N565" s="78">
        <v>27.75</v>
      </c>
      <c r="O565" s="4">
        <f t="shared" si="249"/>
        <v>718.16165413533827</v>
      </c>
      <c r="P565" s="9"/>
    </row>
    <row r="566" spans="1:16" x14ac:dyDescent="0.35">
      <c r="A566" s="35" t="str">
        <f>IF(I566&lt;&gt;"",1+MAX($A$1:A565),"")</f>
        <v/>
      </c>
      <c r="B566" s="59"/>
      <c r="C566" s="60"/>
      <c r="D566" s="23"/>
      <c r="E566" s="24"/>
      <c r="F566" s="6"/>
      <c r="G566" s="8"/>
      <c r="H566" s="8"/>
      <c r="J566" s="40"/>
      <c r="K566" s="40"/>
      <c r="L566" s="40"/>
      <c r="M566" s="40"/>
      <c r="N566" s="8"/>
      <c r="O566" s="8"/>
      <c r="P566" s="9"/>
    </row>
    <row r="567" spans="1:16" x14ac:dyDescent="0.35">
      <c r="A567" s="35" t="str">
        <f>IF(I567&lt;&gt;"",1+MAX($A$1:A566),"")</f>
        <v/>
      </c>
      <c r="B567" s="59"/>
      <c r="C567" s="60"/>
      <c r="D567" s="45"/>
      <c r="E567" s="50" t="s">
        <v>407</v>
      </c>
      <c r="F567" s="72">
        <v>30.86</v>
      </c>
      <c r="G567" s="71">
        <v>11.5</v>
      </c>
      <c r="H567" s="8"/>
      <c r="J567" s="40"/>
      <c r="K567" s="40"/>
      <c r="L567" s="40"/>
      <c r="M567" s="40"/>
      <c r="N567" s="8"/>
      <c r="O567" s="8"/>
      <c r="P567" s="25"/>
    </row>
    <row r="568" spans="1:16" x14ac:dyDescent="0.35">
      <c r="A568" s="35" t="str">
        <f>IF(I568&lt;&gt;"",1+MAX($A$1:A567),"")</f>
        <v/>
      </c>
      <c r="B568" s="59"/>
      <c r="C568" s="60"/>
      <c r="D568" s="8"/>
      <c r="E568" s="33"/>
      <c r="F568" s="6"/>
      <c r="G568" s="8"/>
      <c r="H568" s="8"/>
      <c r="J568" s="40"/>
      <c r="K568" s="40"/>
      <c r="L568" s="40"/>
      <c r="M568" s="40"/>
      <c r="N568" s="8"/>
      <c r="O568" s="8"/>
      <c r="P568" s="25"/>
    </row>
    <row r="569" spans="1:16" s="8" customFormat="1" ht="14.5" x14ac:dyDescent="0.35">
      <c r="A569" s="35">
        <f>IF(I569&lt;&gt;"",1+MAX($A$1:A568),"")</f>
        <v>439</v>
      </c>
      <c r="B569" s="37" t="s">
        <v>411</v>
      </c>
      <c r="C569" s="37" t="s">
        <v>412</v>
      </c>
      <c r="E569" s="33" t="s">
        <v>404</v>
      </c>
      <c r="F569" s="6">
        <f>F567*1</f>
        <v>30.86</v>
      </c>
      <c r="G569" s="1">
        <v>0.1</v>
      </c>
      <c r="H569" s="2">
        <f t="shared" ref="H569:H571" si="250">F569*(1+G569)</f>
        <v>33.946000000000005</v>
      </c>
      <c r="I569" s="15" t="s">
        <v>26</v>
      </c>
      <c r="J569" s="79">
        <v>1.8599999999999999</v>
      </c>
      <c r="K569" s="79">
        <f t="shared" ref="K569:K571" si="251">J569*H569</f>
        <v>63.139560000000003</v>
      </c>
      <c r="L569" s="79">
        <v>1.1400000000000001</v>
      </c>
      <c r="M569" s="79">
        <f t="shared" ref="M569:M571" si="252">L569*H569</f>
        <v>38.698440000000012</v>
      </c>
      <c r="N569" s="78">
        <v>3</v>
      </c>
      <c r="O569" s="4">
        <f t="shared" ref="O569:O571" si="253">N569*H569</f>
        <v>101.83800000000002</v>
      </c>
      <c r="P569" s="9"/>
    </row>
    <row r="570" spans="1:16" s="8" customFormat="1" ht="14.5" x14ac:dyDescent="0.35">
      <c r="A570" s="35">
        <f>IF(I570&lt;&gt;"",1+MAX($A$1:A569),"")</f>
        <v>440</v>
      </c>
      <c r="B570" s="37" t="s">
        <v>411</v>
      </c>
      <c r="C570" s="37" t="s">
        <v>412</v>
      </c>
      <c r="E570" s="33" t="s">
        <v>405</v>
      </c>
      <c r="F570" s="6">
        <f>F567*2</f>
        <v>61.72</v>
      </c>
      <c r="G570" s="1">
        <v>0.1</v>
      </c>
      <c r="H570" s="2">
        <f t="shared" si="250"/>
        <v>67.89200000000001</v>
      </c>
      <c r="I570" s="15" t="s">
        <v>26</v>
      </c>
      <c r="J570" s="79">
        <v>1.8599999999999999</v>
      </c>
      <c r="K570" s="79">
        <f t="shared" si="251"/>
        <v>126.27912000000001</v>
      </c>
      <c r="L570" s="79">
        <v>1.1400000000000001</v>
      </c>
      <c r="M570" s="79">
        <f t="shared" si="252"/>
        <v>77.396880000000024</v>
      </c>
      <c r="N570" s="78">
        <v>3</v>
      </c>
      <c r="O570" s="4">
        <f t="shared" si="253"/>
        <v>203.67600000000004</v>
      </c>
      <c r="P570" s="9"/>
    </row>
    <row r="571" spans="1:16" s="8" customFormat="1" ht="14.5" x14ac:dyDescent="0.35">
      <c r="A571" s="35">
        <f>IF(I571&lt;&gt;"",1+MAX($A$1:A570),"")</f>
        <v>441</v>
      </c>
      <c r="B571" s="37" t="s">
        <v>411</v>
      </c>
      <c r="C571" s="37" t="s">
        <v>412</v>
      </c>
      <c r="E571" s="33" t="s">
        <v>416</v>
      </c>
      <c r="F571" s="6">
        <f>F567/1.33</f>
        <v>23.203007518796991</v>
      </c>
      <c r="G571" s="1">
        <v>0</v>
      </c>
      <c r="H571" s="2">
        <f t="shared" si="250"/>
        <v>23.203007518796991</v>
      </c>
      <c r="I571" s="15" t="s">
        <v>33</v>
      </c>
      <c r="J571" s="79">
        <v>21.39</v>
      </c>
      <c r="K571" s="79">
        <f t="shared" si="251"/>
        <v>496.31233082706763</v>
      </c>
      <c r="L571" s="79">
        <v>13.11</v>
      </c>
      <c r="M571" s="79">
        <f t="shared" si="252"/>
        <v>304.19142857142856</v>
      </c>
      <c r="N571" s="78">
        <v>34.5</v>
      </c>
      <c r="O571" s="4">
        <f t="shared" si="253"/>
        <v>800.50375939849619</v>
      </c>
      <c r="P571" s="9"/>
    </row>
    <row r="572" spans="1:16" x14ac:dyDescent="0.35">
      <c r="A572" s="35" t="str">
        <f>IF(I572&lt;&gt;"",1+MAX($A$1:A571),"")</f>
        <v/>
      </c>
      <c r="B572" s="59"/>
      <c r="C572" s="60"/>
      <c r="D572" s="23"/>
      <c r="E572" s="24"/>
      <c r="F572" s="51"/>
      <c r="G572" s="8"/>
      <c r="H572" s="8"/>
      <c r="J572" s="40"/>
      <c r="K572" s="40"/>
      <c r="L572" s="40"/>
      <c r="M572" s="40"/>
      <c r="N572" s="8"/>
      <c r="O572" s="8"/>
      <c r="P572" s="9"/>
    </row>
    <row r="573" spans="1:16" x14ac:dyDescent="0.35">
      <c r="A573" s="35" t="str">
        <f>IF(I573&lt;&gt;"",1+MAX($A$1:A572),"")</f>
        <v/>
      </c>
      <c r="B573" s="59"/>
      <c r="C573" s="60"/>
      <c r="D573" s="45"/>
      <c r="E573" s="50" t="s">
        <v>409</v>
      </c>
      <c r="F573" s="72">
        <v>24.4</v>
      </c>
      <c r="G573" s="71">
        <v>9.25</v>
      </c>
      <c r="H573" s="8"/>
      <c r="J573" s="40"/>
      <c r="K573" s="40"/>
      <c r="L573" s="40"/>
      <c r="M573" s="40"/>
      <c r="N573" s="8"/>
      <c r="O573" s="8"/>
      <c r="P573" s="25"/>
    </row>
    <row r="574" spans="1:16" x14ac:dyDescent="0.35">
      <c r="A574" s="35" t="str">
        <f>IF(I574&lt;&gt;"",1+MAX($A$1:A573),"")</f>
        <v/>
      </c>
      <c r="B574" s="59"/>
      <c r="C574" s="60"/>
      <c r="D574" s="8"/>
      <c r="E574" s="33"/>
      <c r="F574" s="51"/>
      <c r="G574" s="8"/>
      <c r="H574" s="8"/>
      <c r="J574" s="40"/>
      <c r="K574" s="40"/>
      <c r="L574" s="40"/>
      <c r="M574" s="40"/>
      <c r="N574" s="8"/>
      <c r="O574" s="8"/>
      <c r="P574" s="25"/>
    </row>
    <row r="575" spans="1:16" s="8" customFormat="1" ht="14.5" x14ac:dyDescent="0.35">
      <c r="A575" s="35">
        <f>IF(I575&lt;&gt;"",1+MAX($A$1:A574),"")</f>
        <v>442</v>
      </c>
      <c r="B575" s="37" t="s">
        <v>411</v>
      </c>
      <c r="C575" s="37" t="s">
        <v>412</v>
      </c>
      <c r="E575" s="33" t="s">
        <v>395</v>
      </c>
      <c r="F575" s="6">
        <f>F573*1</f>
        <v>24.4</v>
      </c>
      <c r="G575" s="1">
        <v>0.1</v>
      </c>
      <c r="H575" s="2">
        <f t="shared" ref="H575:H577" si="254">F575*(1+G575)</f>
        <v>26.84</v>
      </c>
      <c r="I575" s="15" t="s">
        <v>26</v>
      </c>
      <c r="J575" s="79">
        <v>2.48</v>
      </c>
      <c r="K575" s="79">
        <f t="shared" ref="K575:K577" si="255">J575*H575</f>
        <v>66.563199999999995</v>
      </c>
      <c r="L575" s="79">
        <v>1.52</v>
      </c>
      <c r="M575" s="79">
        <f t="shared" ref="M575:M577" si="256">L575*H575</f>
        <v>40.796799999999998</v>
      </c>
      <c r="N575" s="78">
        <v>4</v>
      </c>
      <c r="O575" s="4">
        <f t="shared" ref="O575:O577" si="257">N575*H575</f>
        <v>107.36</v>
      </c>
      <c r="P575" s="9"/>
    </row>
    <row r="576" spans="1:16" s="8" customFormat="1" ht="14.5" x14ac:dyDescent="0.35">
      <c r="A576" s="35">
        <f>IF(I576&lt;&gt;"",1+MAX($A$1:A575),"")</f>
        <v>443</v>
      </c>
      <c r="B576" s="37" t="s">
        <v>411</v>
      </c>
      <c r="C576" s="37" t="s">
        <v>412</v>
      </c>
      <c r="E576" s="33" t="s">
        <v>396</v>
      </c>
      <c r="F576" s="6">
        <f>F573*2</f>
        <v>48.8</v>
      </c>
      <c r="G576" s="1">
        <v>0.1</v>
      </c>
      <c r="H576" s="2">
        <f t="shared" si="254"/>
        <v>53.68</v>
      </c>
      <c r="I576" s="15" t="s">
        <v>26</v>
      </c>
      <c r="J576" s="79">
        <v>2.48</v>
      </c>
      <c r="K576" s="79">
        <f t="shared" si="255"/>
        <v>133.12639999999999</v>
      </c>
      <c r="L576" s="79">
        <v>1.52</v>
      </c>
      <c r="M576" s="79">
        <f t="shared" si="256"/>
        <v>81.593599999999995</v>
      </c>
      <c r="N576" s="78">
        <v>4</v>
      </c>
      <c r="O576" s="4">
        <f t="shared" si="257"/>
        <v>214.72</v>
      </c>
      <c r="P576" s="9"/>
    </row>
    <row r="577" spans="1:16" s="8" customFormat="1" ht="14.5" x14ac:dyDescent="0.35">
      <c r="A577" s="35">
        <f>IF(I577&lt;&gt;"",1+MAX($A$1:A576),"")</f>
        <v>444</v>
      </c>
      <c r="B577" s="37" t="s">
        <v>411</v>
      </c>
      <c r="C577" s="37" t="s">
        <v>412</v>
      </c>
      <c r="E577" s="33" t="s">
        <v>418</v>
      </c>
      <c r="F577" s="6">
        <f>F573/1.33</f>
        <v>18.345864661654133</v>
      </c>
      <c r="G577" s="1">
        <v>0</v>
      </c>
      <c r="H577" s="2">
        <f t="shared" si="254"/>
        <v>18.345864661654133</v>
      </c>
      <c r="I577" s="15" t="s">
        <v>33</v>
      </c>
      <c r="J577" s="79">
        <v>22.94</v>
      </c>
      <c r="K577" s="79">
        <f t="shared" si="255"/>
        <v>420.85413533834583</v>
      </c>
      <c r="L577" s="79">
        <v>14.06</v>
      </c>
      <c r="M577" s="79">
        <f t="shared" si="256"/>
        <v>257.94285714285712</v>
      </c>
      <c r="N577" s="78">
        <v>37</v>
      </c>
      <c r="O577" s="4">
        <f t="shared" si="257"/>
        <v>678.79699248120289</v>
      </c>
      <c r="P577" s="9"/>
    </row>
    <row r="578" spans="1:16" x14ac:dyDescent="0.35">
      <c r="A578" s="35" t="str">
        <f>IF(I578&lt;&gt;"",1+MAX($A$1:A577),"")</f>
        <v/>
      </c>
      <c r="B578" s="59"/>
      <c r="C578" s="60"/>
      <c r="D578" s="23"/>
      <c r="E578" s="24"/>
      <c r="F578" s="51"/>
      <c r="G578" s="8"/>
      <c r="H578" s="8"/>
      <c r="J578" s="40"/>
      <c r="K578" s="40"/>
      <c r="L578" s="40"/>
      <c r="M578" s="40"/>
      <c r="N578" s="8"/>
      <c r="O578" s="8"/>
      <c r="P578" s="9"/>
    </row>
    <row r="579" spans="1:16" x14ac:dyDescent="0.35">
      <c r="A579" s="35" t="str">
        <f>IF(I579&lt;&gt;"",1+MAX($A$1:A578),"")</f>
        <v/>
      </c>
      <c r="B579" s="59"/>
      <c r="C579" s="60"/>
      <c r="D579" s="45"/>
      <c r="E579" s="50" t="s">
        <v>421</v>
      </c>
      <c r="F579" s="72">
        <v>12.25</v>
      </c>
      <c r="G579" s="71">
        <v>9.25</v>
      </c>
      <c r="H579" s="8"/>
      <c r="J579" s="40"/>
      <c r="K579" s="40"/>
      <c r="L579" s="40"/>
      <c r="M579" s="40"/>
      <c r="N579" s="8"/>
      <c r="O579" s="8"/>
      <c r="P579" s="25"/>
    </row>
    <row r="580" spans="1:16" x14ac:dyDescent="0.35">
      <c r="A580" s="35" t="str">
        <f>IF(I580&lt;&gt;"",1+MAX($A$1:A579),"")</f>
        <v/>
      </c>
      <c r="B580" s="59"/>
      <c r="C580" s="60"/>
      <c r="D580" s="8"/>
      <c r="E580" s="33"/>
      <c r="F580" s="51"/>
      <c r="G580" s="8"/>
      <c r="H580" s="8"/>
      <c r="J580" s="40"/>
      <c r="K580" s="40"/>
      <c r="L580" s="40"/>
      <c r="M580" s="40"/>
      <c r="N580" s="8"/>
      <c r="O580" s="8"/>
      <c r="P580" s="25"/>
    </row>
    <row r="581" spans="1:16" s="8" customFormat="1" ht="14.5" x14ac:dyDescent="0.35">
      <c r="A581" s="35">
        <f>IF(I581&lt;&gt;"",1+MAX($A$1:A580),"")</f>
        <v>445</v>
      </c>
      <c r="B581" s="37" t="s">
        <v>411</v>
      </c>
      <c r="C581" s="37" t="s">
        <v>412</v>
      </c>
      <c r="E581" s="33" t="s">
        <v>395</v>
      </c>
      <c r="F581" s="6">
        <f>F579*1</f>
        <v>12.25</v>
      </c>
      <c r="G581" s="1">
        <v>0.1</v>
      </c>
      <c r="H581" s="2">
        <f t="shared" ref="H581:H583" si="258">F581*(1+G581)</f>
        <v>13.475000000000001</v>
      </c>
      <c r="I581" s="15" t="s">
        <v>26</v>
      </c>
      <c r="J581" s="79">
        <v>2.48</v>
      </c>
      <c r="K581" s="79">
        <f t="shared" ref="K581:K583" si="259">J581*H581</f>
        <v>33.418000000000006</v>
      </c>
      <c r="L581" s="79">
        <v>1.52</v>
      </c>
      <c r="M581" s="79">
        <f t="shared" ref="M581:M583" si="260">L581*H581</f>
        <v>20.482000000000003</v>
      </c>
      <c r="N581" s="78">
        <v>4</v>
      </c>
      <c r="O581" s="4">
        <f t="shared" ref="O581:O583" si="261">N581*H581</f>
        <v>53.900000000000006</v>
      </c>
      <c r="P581" s="9"/>
    </row>
    <row r="582" spans="1:16" s="8" customFormat="1" ht="14.5" x14ac:dyDescent="0.35">
      <c r="A582" s="35">
        <f>IF(I582&lt;&gt;"",1+MAX($A$1:A581),"")</f>
        <v>446</v>
      </c>
      <c r="B582" s="37" t="s">
        <v>411</v>
      </c>
      <c r="C582" s="37" t="s">
        <v>412</v>
      </c>
      <c r="E582" s="33" t="s">
        <v>396</v>
      </c>
      <c r="F582" s="6">
        <f>F579*2</f>
        <v>24.5</v>
      </c>
      <c r="G582" s="1">
        <v>0.1</v>
      </c>
      <c r="H582" s="2">
        <f t="shared" si="258"/>
        <v>26.950000000000003</v>
      </c>
      <c r="I582" s="15" t="s">
        <v>26</v>
      </c>
      <c r="J582" s="79">
        <v>2.48</v>
      </c>
      <c r="K582" s="79">
        <f t="shared" si="259"/>
        <v>66.836000000000013</v>
      </c>
      <c r="L582" s="79">
        <v>1.52</v>
      </c>
      <c r="M582" s="79">
        <f t="shared" si="260"/>
        <v>40.964000000000006</v>
      </c>
      <c r="N582" s="78">
        <v>4</v>
      </c>
      <c r="O582" s="4">
        <f t="shared" si="261"/>
        <v>107.80000000000001</v>
      </c>
      <c r="P582" s="9"/>
    </row>
    <row r="583" spans="1:16" s="8" customFormat="1" ht="14.5" x14ac:dyDescent="0.35">
      <c r="A583" s="35">
        <f>IF(I583&lt;&gt;"",1+MAX($A$1:A582),"")</f>
        <v>447</v>
      </c>
      <c r="B583" s="37" t="s">
        <v>411</v>
      </c>
      <c r="C583" s="37" t="s">
        <v>412</v>
      </c>
      <c r="E583" s="33" t="s">
        <v>418</v>
      </c>
      <c r="F583" s="6">
        <f>F579/1.33</f>
        <v>9.2105263157894726</v>
      </c>
      <c r="G583" s="1">
        <v>0</v>
      </c>
      <c r="H583" s="2">
        <f t="shared" si="258"/>
        <v>9.2105263157894726</v>
      </c>
      <c r="I583" s="15" t="s">
        <v>33</v>
      </c>
      <c r="J583" s="79">
        <v>22.94</v>
      </c>
      <c r="K583" s="79">
        <f t="shared" si="259"/>
        <v>211.28947368421052</v>
      </c>
      <c r="L583" s="79">
        <v>14.06</v>
      </c>
      <c r="M583" s="79">
        <f t="shared" si="260"/>
        <v>129.5</v>
      </c>
      <c r="N583" s="78">
        <v>37</v>
      </c>
      <c r="O583" s="4">
        <f t="shared" si="261"/>
        <v>340.78947368421046</v>
      </c>
      <c r="P583" s="9"/>
    </row>
    <row r="584" spans="1:16" x14ac:dyDescent="0.35">
      <c r="A584" s="35" t="str">
        <f>IF(I584&lt;&gt;"",1+MAX($A$1:A583),"")</f>
        <v/>
      </c>
      <c r="B584" s="59"/>
      <c r="C584" s="60"/>
      <c r="D584" s="23"/>
      <c r="E584" s="24"/>
      <c r="F584" s="51"/>
      <c r="G584" s="8"/>
      <c r="H584" s="8"/>
      <c r="J584" s="40"/>
      <c r="K584" s="40"/>
      <c r="L584" s="40"/>
      <c r="M584" s="40"/>
      <c r="N584" s="8"/>
      <c r="O584" s="8"/>
      <c r="P584" s="9"/>
    </row>
    <row r="585" spans="1:16" x14ac:dyDescent="0.35">
      <c r="A585" s="35" t="str">
        <f>IF(I585&lt;&gt;"",1+MAX($A$1:A584),"")</f>
        <v/>
      </c>
      <c r="B585" s="59"/>
      <c r="C585" s="60"/>
      <c r="D585" s="45"/>
      <c r="E585" s="50" t="s">
        <v>409</v>
      </c>
      <c r="F585" s="72">
        <v>5.38</v>
      </c>
      <c r="G585" s="71">
        <v>11.5</v>
      </c>
      <c r="H585" s="8"/>
      <c r="J585" s="40"/>
      <c r="K585" s="40"/>
      <c r="L585" s="40"/>
      <c r="M585" s="40"/>
      <c r="N585" s="8"/>
      <c r="O585" s="8"/>
      <c r="P585" s="25"/>
    </row>
    <row r="586" spans="1:16" x14ac:dyDescent="0.35">
      <c r="A586" s="35" t="str">
        <f>IF(I586&lt;&gt;"",1+MAX($A$1:A585),"")</f>
        <v/>
      </c>
      <c r="B586" s="59"/>
      <c r="C586" s="60"/>
      <c r="D586" s="8"/>
      <c r="E586" s="33"/>
      <c r="F586" s="6"/>
      <c r="G586" s="8"/>
      <c r="H586" s="8"/>
      <c r="J586" s="40"/>
      <c r="K586" s="40"/>
      <c r="L586" s="40"/>
      <c r="M586" s="40"/>
      <c r="N586" s="8"/>
      <c r="O586" s="8"/>
      <c r="P586" s="25"/>
    </row>
    <row r="587" spans="1:16" s="8" customFormat="1" ht="14.5" x14ac:dyDescent="0.35">
      <c r="A587" s="35">
        <f>IF(I587&lt;&gt;"",1+MAX($A$1:A586),"")</f>
        <v>448</v>
      </c>
      <c r="B587" s="37" t="s">
        <v>411</v>
      </c>
      <c r="C587" s="37" t="s">
        <v>412</v>
      </c>
      <c r="E587" s="33" t="s">
        <v>395</v>
      </c>
      <c r="F587" s="6">
        <f>F585*1</f>
        <v>5.38</v>
      </c>
      <c r="G587" s="1">
        <v>0.1</v>
      </c>
      <c r="H587" s="2">
        <f t="shared" ref="H587:H589" si="262">F587*(1+G587)</f>
        <v>5.9180000000000001</v>
      </c>
      <c r="I587" s="15" t="s">
        <v>26</v>
      </c>
      <c r="J587" s="79">
        <v>2.48</v>
      </c>
      <c r="K587" s="79">
        <f t="shared" ref="K587:K589" si="263">J587*H587</f>
        <v>14.676640000000001</v>
      </c>
      <c r="L587" s="79">
        <v>1.52</v>
      </c>
      <c r="M587" s="79">
        <f t="shared" ref="M587:M589" si="264">L587*H587</f>
        <v>8.9953599999999998</v>
      </c>
      <c r="N587" s="78">
        <v>4</v>
      </c>
      <c r="O587" s="4">
        <f t="shared" ref="O587:O589" si="265">N587*H587</f>
        <v>23.672000000000001</v>
      </c>
      <c r="P587" s="9"/>
    </row>
    <row r="588" spans="1:16" s="8" customFormat="1" ht="14.5" x14ac:dyDescent="0.35">
      <c r="A588" s="35">
        <f>IF(I588&lt;&gt;"",1+MAX($A$1:A587),"")</f>
        <v>449</v>
      </c>
      <c r="B588" s="37" t="s">
        <v>411</v>
      </c>
      <c r="C588" s="37" t="s">
        <v>412</v>
      </c>
      <c r="E588" s="33" t="s">
        <v>396</v>
      </c>
      <c r="F588" s="6">
        <f>F585*2</f>
        <v>10.76</v>
      </c>
      <c r="G588" s="1">
        <v>0.1</v>
      </c>
      <c r="H588" s="2">
        <f t="shared" si="262"/>
        <v>11.836</v>
      </c>
      <c r="I588" s="15" t="s">
        <v>26</v>
      </c>
      <c r="J588" s="79">
        <v>2.48</v>
      </c>
      <c r="K588" s="79">
        <f t="shared" si="263"/>
        <v>29.353280000000002</v>
      </c>
      <c r="L588" s="79">
        <v>1.52</v>
      </c>
      <c r="M588" s="79">
        <f t="shared" si="264"/>
        <v>17.99072</v>
      </c>
      <c r="N588" s="78">
        <v>4</v>
      </c>
      <c r="O588" s="4">
        <f t="shared" si="265"/>
        <v>47.344000000000001</v>
      </c>
      <c r="P588" s="9"/>
    </row>
    <row r="589" spans="1:16" s="8" customFormat="1" ht="14.5" x14ac:dyDescent="0.35">
      <c r="A589" s="35">
        <f>IF(I589&lt;&gt;"",1+MAX($A$1:A588),"")</f>
        <v>450</v>
      </c>
      <c r="B589" s="37" t="s">
        <v>411</v>
      </c>
      <c r="C589" s="37" t="s">
        <v>412</v>
      </c>
      <c r="E589" s="33" t="s">
        <v>420</v>
      </c>
      <c r="F589" s="6">
        <f>F585/1.33</f>
        <v>4.0451127819548871</v>
      </c>
      <c r="G589" s="1">
        <v>0</v>
      </c>
      <c r="H589" s="2">
        <f t="shared" si="262"/>
        <v>4.0451127819548871</v>
      </c>
      <c r="I589" s="15" t="s">
        <v>33</v>
      </c>
      <c r="J589" s="79">
        <v>28.52</v>
      </c>
      <c r="K589" s="79">
        <f t="shared" si="263"/>
        <v>115.36661654135338</v>
      </c>
      <c r="L589" s="79">
        <v>17.48</v>
      </c>
      <c r="M589" s="79">
        <f t="shared" si="264"/>
        <v>70.708571428571432</v>
      </c>
      <c r="N589" s="78">
        <v>46</v>
      </c>
      <c r="O589" s="4">
        <f t="shared" si="265"/>
        <v>186.0751879699248</v>
      </c>
      <c r="P589" s="9"/>
    </row>
    <row r="590" spans="1:16" x14ac:dyDescent="0.35">
      <c r="A590" s="35" t="str">
        <f>IF(I590&lt;&gt;"",1+MAX($A$1:A589),"")</f>
        <v/>
      </c>
      <c r="B590" s="59"/>
      <c r="C590" s="60"/>
      <c r="D590" s="23"/>
      <c r="E590" s="24"/>
      <c r="F590" s="51"/>
      <c r="G590" s="8"/>
      <c r="H590" s="8"/>
      <c r="J590" s="40"/>
      <c r="K590" s="40"/>
      <c r="L590" s="40"/>
      <c r="M590" s="40"/>
      <c r="N590" s="8"/>
      <c r="O590" s="8"/>
      <c r="P590" s="9"/>
    </row>
    <row r="591" spans="1:16" x14ac:dyDescent="0.35">
      <c r="A591" s="35" t="str">
        <f>IF(I591&lt;&gt;"",1+MAX($A$1:A590),"")</f>
        <v/>
      </c>
      <c r="B591" s="59"/>
      <c r="C591" s="60"/>
      <c r="D591" s="45"/>
      <c r="E591" s="50" t="s">
        <v>421</v>
      </c>
      <c r="F591" s="72">
        <v>7.87</v>
      </c>
      <c r="G591" s="71">
        <v>11.5</v>
      </c>
      <c r="H591" s="8"/>
      <c r="J591" s="40"/>
      <c r="K591" s="40"/>
      <c r="L591" s="40"/>
      <c r="M591" s="40"/>
      <c r="N591" s="8"/>
      <c r="O591" s="8"/>
      <c r="P591" s="25"/>
    </row>
    <row r="592" spans="1:16" x14ac:dyDescent="0.35">
      <c r="A592" s="35" t="str">
        <f>IF(I592&lt;&gt;"",1+MAX($A$1:A591),"")</f>
        <v/>
      </c>
      <c r="B592" s="59"/>
      <c r="C592" s="60"/>
      <c r="D592" s="8"/>
      <c r="E592" s="33"/>
      <c r="F592" s="51"/>
      <c r="G592" s="8"/>
      <c r="H592" s="8"/>
      <c r="J592" s="40"/>
      <c r="K592" s="40"/>
      <c r="L592" s="40"/>
      <c r="M592" s="40"/>
      <c r="N592" s="8"/>
      <c r="O592" s="8"/>
      <c r="P592" s="25"/>
    </row>
    <row r="593" spans="1:16" s="8" customFormat="1" ht="14.5" x14ac:dyDescent="0.35">
      <c r="A593" s="35">
        <f>IF(I593&lt;&gt;"",1+MAX($A$1:A592),"")</f>
        <v>451</v>
      </c>
      <c r="B593" s="37" t="s">
        <v>411</v>
      </c>
      <c r="C593" s="37" t="s">
        <v>412</v>
      </c>
      <c r="E593" s="33" t="s">
        <v>395</v>
      </c>
      <c r="F593" s="6">
        <f>F591*1</f>
        <v>7.87</v>
      </c>
      <c r="G593" s="1">
        <v>0.1</v>
      </c>
      <c r="H593" s="2">
        <f t="shared" ref="H593:H595" si="266">F593*(1+G593)</f>
        <v>8.657</v>
      </c>
      <c r="I593" s="15" t="s">
        <v>26</v>
      </c>
      <c r="J593" s="79">
        <v>2.48</v>
      </c>
      <c r="K593" s="79">
        <f t="shared" ref="K593:K595" si="267">J593*H593</f>
        <v>21.469359999999998</v>
      </c>
      <c r="L593" s="79">
        <v>1.52</v>
      </c>
      <c r="M593" s="79">
        <f t="shared" ref="M593:M595" si="268">L593*H593</f>
        <v>13.15864</v>
      </c>
      <c r="N593" s="78">
        <v>4</v>
      </c>
      <c r="O593" s="4">
        <f t="shared" ref="O593:O595" si="269">N593*H593</f>
        <v>34.628</v>
      </c>
      <c r="P593" s="9"/>
    </row>
    <row r="594" spans="1:16" s="8" customFormat="1" ht="14.5" x14ac:dyDescent="0.35">
      <c r="A594" s="35">
        <f>IF(I594&lt;&gt;"",1+MAX($A$1:A593),"")</f>
        <v>452</v>
      </c>
      <c r="B594" s="37" t="s">
        <v>411</v>
      </c>
      <c r="C594" s="37" t="s">
        <v>412</v>
      </c>
      <c r="E594" s="33" t="s">
        <v>396</v>
      </c>
      <c r="F594" s="6">
        <f>F591*2</f>
        <v>15.74</v>
      </c>
      <c r="G594" s="1">
        <v>0.1</v>
      </c>
      <c r="H594" s="2">
        <f t="shared" si="266"/>
        <v>17.314</v>
      </c>
      <c r="I594" s="15" t="s">
        <v>26</v>
      </c>
      <c r="J594" s="79">
        <v>2.48</v>
      </c>
      <c r="K594" s="79">
        <f t="shared" si="267"/>
        <v>42.938719999999996</v>
      </c>
      <c r="L594" s="79">
        <v>1.52</v>
      </c>
      <c r="M594" s="79">
        <f t="shared" si="268"/>
        <v>26.31728</v>
      </c>
      <c r="N594" s="78">
        <v>4</v>
      </c>
      <c r="O594" s="4">
        <f t="shared" si="269"/>
        <v>69.256</v>
      </c>
      <c r="P594" s="9"/>
    </row>
    <row r="595" spans="1:16" s="8" customFormat="1" ht="14.5" x14ac:dyDescent="0.35">
      <c r="A595" s="35">
        <f>IF(I595&lt;&gt;"",1+MAX($A$1:A594),"")</f>
        <v>453</v>
      </c>
      <c r="B595" s="37" t="s">
        <v>411</v>
      </c>
      <c r="C595" s="37" t="s">
        <v>412</v>
      </c>
      <c r="E595" s="33" t="s">
        <v>420</v>
      </c>
      <c r="F595" s="6">
        <f>F591/1.33</f>
        <v>5.9172932330827068</v>
      </c>
      <c r="G595" s="1">
        <v>0</v>
      </c>
      <c r="H595" s="2">
        <f t="shared" si="266"/>
        <v>5.9172932330827068</v>
      </c>
      <c r="I595" s="15" t="s">
        <v>33</v>
      </c>
      <c r="J595" s="79">
        <v>28.52</v>
      </c>
      <c r="K595" s="79">
        <f t="shared" si="267"/>
        <v>168.76120300751879</v>
      </c>
      <c r="L595" s="79">
        <v>17.48</v>
      </c>
      <c r="M595" s="79">
        <f t="shared" si="268"/>
        <v>103.43428571428572</v>
      </c>
      <c r="N595" s="78">
        <v>46</v>
      </c>
      <c r="O595" s="4">
        <f t="shared" si="269"/>
        <v>272.19548872180451</v>
      </c>
      <c r="P595" s="9"/>
    </row>
    <row r="596" spans="1:16" s="8" customFormat="1" ht="14.5" x14ac:dyDescent="0.35">
      <c r="A596" s="35" t="str">
        <f>IF(I596&lt;&gt;"",1+MAX($A$1:A595),"")</f>
        <v/>
      </c>
      <c r="B596" s="37"/>
      <c r="C596" s="29"/>
      <c r="E596" s="33"/>
      <c r="F596" s="6"/>
      <c r="G596" s="1"/>
      <c r="H596" s="2"/>
      <c r="I596" s="15"/>
      <c r="J596" s="3"/>
      <c r="K596" s="40"/>
      <c r="L596" s="40"/>
      <c r="M596" s="40"/>
      <c r="N596" s="3"/>
      <c r="O596" s="4"/>
      <c r="P596" s="9"/>
    </row>
    <row r="597" spans="1:16" x14ac:dyDescent="0.35">
      <c r="A597" s="35" t="str">
        <f>IF(I597&lt;&gt;"",1+MAX($A$1:A596),"")</f>
        <v/>
      </c>
      <c r="B597" s="59"/>
      <c r="C597" s="60"/>
      <c r="D597" s="45"/>
      <c r="E597" s="50" t="s">
        <v>422</v>
      </c>
      <c r="F597" s="72">
        <v>12.49</v>
      </c>
      <c r="G597" s="71">
        <v>9.25</v>
      </c>
      <c r="H597" s="8"/>
      <c r="J597" s="40"/>
      <c r="K597" s="40"/>
      <c r="L597" s="40"/>
      <c r="M597" s="40"/>
      <c r="N597" s="8"/>
      <c r="O597" s="8"/>
      <c r="P597" s="25"/>
    </row>
    <row r="598" spans="1:16" x14ac:dyDescent="0.35">
      <c r="A598" s="35" t="str">
        <f>IF(I598&lt;&gt;"",1+MAX($A$1:A597),"")</f>
        <v/>
      </c>
      <c r="B598" s="59"/>
      <c r="C598" s="60"/>
      <c r="D598" s="8"/>
      <c r="E598" s="33"/>
      <c r="F598" s="51"/>
      <c r="G598" s="8"/>
      <c r="H598" s="8"/>
      <c r="J598" s="40"/>
      <c r="K598" s="40"/>
      <c r="L598" s="40"/>
      <c r="M598" s="40"/>
      <c r="N598" s="8"/>
      <c r="O598" s="8"/>
      <c r="P598" s="25"/>
    </row>
    <row r="599" spans="1:16" s="8" customFormat="1" ht="14.5" x14ac:dyDescent="0.35">
      <c r="A599" s="35">
        <f>IF(I599&lt;&gt;"",1+MAX($A$1:A598),"")</f>
        <v>454</v>
      </c>
      <c r="B599" s="37" t="s">
        <v>411</v>
      </c>
      <c r="C599" s="37" t="s">
        <v>412</v>
      </c>
      <c r="E599" s="33" t="s">
        <v>404</v>
      </c>
      <c r="F599" s="6">
        <f>F597*1</f>
        <v>12.49</v>
      </c>
      <c r="G599" s="1">
        <v>0.1</v>
      </c>
      <c r="H599" s="2">
        <f t="shared" ref="H599:H601" si="270">F599*(1+G599)</f>
        <v>13.739000000000001</v>
      </c>
      <c r="I599" s="15" t="s">
        <v>26</v>
      </c>
      <c r="J599" s="79">
        <v>1.8599999999999999</v>
      </c>
      <c r="K599" s="79">
        <f t="shared" ref="K599:K601" si="271">J599*H599</f>
        <v>25.554539999999999</v>
      </c>
      <c r="L599" s="79">
        <v>1.1400000000000001</v>
      </c>
      <c r="M599" s="79">
        <f t="shared" ref="M599:M601" si="272">L599*H599</f>
        <v>15.662460000000003</v>
      </c>
      <c r="N599" s="78">
        <v>3</v>
      </c>
      <c r="O599" s="4">
        <f t="shared" ref="O599:O601" si="273">N599*H599</f>
        <v>41.216999999999999</v>
      </c>
      <c r="P599" s="9"/>
    </row>
    <row r="600" spans="1:16" s="8" customFormat="1" ht="14.5" x14ac:dyDescent="0.35">
      <c r="A600" s="35">
        <f>IF(I600&lt;&gt;"",1+MAX($A$1:A599),"")</f>
        <v>455</v>
      </c>
      <c r="B600" s="37" t="s">
        <v>411</v>
      </c>
      <c r="C600" s="37" t="s">
        <v>412</v>
      </c>
      <c r="E600" s="33" t="s">
        <v>405</v>
      </c>
      <c r="F600" s="6">
        <f>F597*2</f>
        <v>24.98</v>
      </c>
      <c r="G600" s="1">
        <v>0.1</v>
      </c>
      <c r="H600" s="2">
        <f t="shared" si="270"/>
        <v>27.478000000000002</v>
      </c>
      <c r="I600" s="15" t="s">
        <v>26</v>
      </c>
      <c r="J600" s="79">
        <v>1.8599999999999999</v>
      </c>
      <c r="K600" s="79">
        <f t="shared" si="271"/>
        <v>51.109079999999999</v>
      </c>
      <c r="L600" s="79">
        <v>1.1400000000000001</v>
      </c>
      <c r="M600" s="79">
        <f t="shared" si="272"/>
        <v>31.324920000000006</v>
      </c>
      <c r="N600" s="78">
        <v>3</v>
      </c>
      <c r="O600" s="4">
        <f t="shared" si="273"/>
        <v>82.433999999999997</v>
      </c>
      <c r="P600" s="9"/>
    </row>
    <row r="601" spans="1:16" s="8" customFormat="1" ht="14.5" x14ac:dyDescent="0.35">
      <c r="A601" s="35">
        <f>IF(I601&lt;&gt;"",1+MAX($A$1:A600),"")</f>
        <v>456</v>
      </c>
      <c r="B601" s="37" t="s">
        <v>411</v>
      </c>
      <c r="C601" s="37" t="s">
        <v>412</v>
      </c>
      <c r="E601" s="33" t="s">
        <v>415</v>
      </c>
      <c r="F601" s="6">
        <f>F597/1.33</f>
        <v>9.3909774436090228</v>
      </c>
      <c r="G601" s="1">
        <v>0</v>
      </c>
      <c r="H601" s="2">
        <f t="shared" si="270"/>
        <v>9.3909774436090228</v>
      </c>
      <c r="I601" s="15" t="s">
        <v>33</v>
      </c>
      <c r="J601" s="79">
        <v>17.204999999999998</v>
      </c>
      <c r="K601" s="79">
        <f t="shared" si="271"/>
        <v>161.57176691729322</v>
      </c>
      <c r="L601" s="79">
        <v>10.545</v>
      </c>
      <c r="M601" s="79">
        <f t="shared" si="272"/>
        <v>99.027857142857144</v>
      </c>
      <c r="N601" s="78">
        <v>27.75</v>
      </c>
      <c r="O601" s="4">
        <f t="shared" si="273"/>
        <v>260.5996240601504</v>
      </c>
      <c r="P601" s="9"/>
    </row>
    <row r="602" spans="1:16" s="8" customFormat="1" ht="14.5" x14ac:dyDescent="0.35">
      <c r="A602" s="35" t="str">
        <f>IF(I602&lt;&gt;"",1+MAX($A$1:A601),"")</f>
        <v/>
      </c>
      <c r="B602" s="37"/>
      <c r="C602" s="29"/>
      <c r="E602" s="33"/>
      <c r="F602" s="6"/>
      <c r="G602" s="1"/>
      <c r="H602" s="2"/>
      <c r="I602" s="15"/>
      <c r="J602" s="3"/>
      <c r="K602" s="40"/>
      <c r="L602" s="40"/>
      <c r="M602" s="40"/>
      <c r="N602" s="3"/>
      <c r="O602" s="4"/>
      <c r="P602" s="9"/>
    </row>
    <row r="603" spans="1:16" x14ac:dyDescent="0.35">
      <c r="A603" s="35" t="str">
        <f>IF(I603&lt;&gt;"",1+MAX($A$1:A602),"")</f>
        <v/>
      </c>
      <c r="B603" s="59"/>
      <c r="C603" s="60"/>
      <c r="D603" s="45"/>
      <c r="E603" s="50" t="s">
        <v>423</v>
      </c>
      <c r="F603" s="72">
        <v>28.55</v>
      </c>
      <c r="G603" s="71">
        <v>9.25</v>
      </c>
      <c r="H603" s="8"/>
      <c r="J603" s="40"/>
      <c r="K603" s="40"/>
      <c r="L603" s="40"/>
      <c r="M603" s="40"/>
      <c r="N603" s="8"/>
      <c r="O603" s="8"/>
      <c r="P603" s="25"/>
    </row>
    <row r="604" spans="1:16" x14ac:dyDescent="0.35">
      <c r="A604" s="35" t="str">
        <f>IF(I604&lt;&gt;"",1+MAX($A$1:A603),"")</f>
        <v/>
      </c>
      <c r="B604" s="59"/>
      <c r="C604" s="60"/>
      <c r="D604" s="8"/>
      <c r="E604" s="33"/>
      <c r="F604" s="6"/>
      <c r="G604" s="8"/>
      <c r="H604" s="8"/>
      <c r="J604" s="40"/>
      <c r="K604" s="40"/>
      <c r="L604" s="40"/>
      <c r="M604" s="40"/>
      <c r="N604" s="8"/>
      <c r="O604" s="8"/>
      <c r="P604" s="25"/>
    </row>
    <row r="605" spans="1:16" s="8" customFormat="1" ht="14.5" x14ac:dyDescent="0.35">
      <c r="A605" s="35">
        <f>IF(I605&lt;&gt;"",1+MAX($A$1:A604),"")</f>
        <v>457</v>
      </c>
      <c r="B605" s="37" t="s">
        <v>411</v>
      </c>
      <c r="C605" s="37" t="s">
        <v>412</v>
      </c>
      <c r="E605" s="33" t="s">
        <v>395</v>
      </c>
      <c r="F605" s="6">
        <f>F603*1</f>
        <v>28.55</v>
      </c>
      <c r="G605" s="1">
        <v>0.1</v>
      </c>
      <c r="H605" s="2">
        <f t="shared" ref="H605:H607" si="274">F605*(1+G605)</f>
        <v>31.405000000000005</v>
      </c>
      <c r="I605" s="15" t="s">
        <v>26</v>
      </c>
      <c r="J605" s="79">
        <v>2.48</v>
      </c>
      <c r="K605" s="79">
        <f t="shared" ref="K605:K607" si="275">J605*H605</f>
        <v>77.884400000000014</v>
      </c>
      <c r="L605" s="79">
        <v>1.52</v>
      </c>
      <c r="M605" s="79">
        <f t="shared" ref="M605:M607" si="276">L605*H605</f>
        <v>47.735600000000005</v>
      </c>
      <c r="N605" s="78">
        <v>4</v>
      </c>
      <c r="O605" s="4">
        <f t="shared" ref="O605:O607" si="277">N605*H605</f>
        <v>125.62000000000002</v>
      </c>
      <c r="P605" s="9"/>
    </row>
    <row r="606" spans="1:16" s="8" customFormat="1" ht="14.5" x14ac:dyDescent="0.35">
      <c r="A606" s="35">
        <f>IF(I606&lt;&gt;"",1+MAX($A$1:A605),"")</f>
        <v>458</v>
      </c>
      <c r="B606" s="37" t="s">
        <v>411</v>
      </c>
      <c r="C606" s="37" t="s">
        <v>412</v>
      </c>
      <c r="E606" s="33" t="s">
        <v>396</v>
      </c>
      <c r="F606" s="6">
        <f>F603*2</f>
        <v>57.1</v>
      </c>
      <c r="G606" s="1">
        <v>0.1</v>
      </c>
      <c r="H606" s="2">
        <f t="shared" si="274"/>
        <v>62.810000000000009</v>
      </c>
      <c r="I606" s="15" t="s">
        <v>26</v>
      </c>
      <c r="J606" s="79">
        <v>2.48</v>
      </c>
      <c r="K606" s="79">
        <f t="shared" si="275"/>
        <v>155.76880000000003</v>
      </c>
      <c r="L606" s="79">
        <v>1.52</v>
      </c>
      <c r="M606" s="79">
        <f t="shared" si="276"/>
        <v>95.47120000000001</v>
      </c>
      <c r="N606" s="78">
        <v>4</v>
      </c>
      <c r="O606" s="4">
        <f t="shared" si="277"/>
        <v>251.24000000000004</v>
      </c>
      <c r="P606" s="9"/>
    </row>
    <row r="607" spans="1:16" s="8" customFormat="1" ht="14.5" x14ac:dyDescent="0.35">
      <c r="A607" s="35">
        <f>IF(I607&lt;&gt;"",1+MAX($A$1:A606),"")</f>
        <v>459</v>
      </c>
      <c r="B607" s="37" t="s">
        <v>411</v>
      </c>
      <c r="C607" s="37" t="s">
        <v>412</v>
      </c>
      <c r="E607" s="33" t="s">
        <v>418</v>
      </c>
      <c r="F607" s="6">
        <f>F603/1.33</f>
        <v>21.466165413533833</v>
      </c>
      <c r="G607" s="1">
        <v>0</v>
      </c>
      <c r="H607" s="2">
        <f t="shared" si="274"/>
        <v>21.466165413533833</v>
      </c>
      <c r="I607" s="15" t="s">
        <v>33</v>
      </c>
      <c r="J607" s="79">
        <v>22.94</v>
      </c>
      <c r="K607" s="79">
        <f t="shared" si="275"/>
        <v>492.43383458646616</v>
      </c>
      <c r="L607" s="79">
        <v>14.06</v>
      </c>
      <c r="M607" s="79">
        <f t="shared" si="276"/>
        <v>301.81428571428569</v>
      </c>
      <c r="N607" s="78">
        <v>37</v>
      </c>
      <c r="O607" s="4">
        <f t="shared" si="277"/>
        <v>794.24812030075179</v>
      </c>
      <c r="P607" s="9"/>
    </row>
    <row r="608" spans="1:16" s="8" customFormat="1" ht="14.5" x14ac:dyDescent="0.35">
      <c r="A608" s="35" t="str">
        <f>IF(I608&lt;&gt;"",1+MAX($A$1:A607),"")</f>
        <v/>
      </c>
      <c r="B608" s="37"/>
      <c r="C608" s="29"/>
      <c r="E608" s="33"/>
      <c r="F608" s="6"/>
      <c r="G608" s="1"/>
      <c r="H608" s="2"/>
      <c r="I608" s="15"/>
      <c r="J608" s="3"/>
      <c r="K608" s="40"/>
      <c r="L608" s="40"/>
      <c r="M608" s="40"/>
      <c r="N608" s="3"/>
      <c r="O608" s="4"/>
      <c r="P608" s="9"/>
    </row>
    <row r="609" spans="1:16" x14ac:dyDescent="0.35">
      <c r="A609" s="35" t="str">
        <f>IF(I609&lt;&gt;"",1+MAX($A$1:A608),"")</f>
        <v/>
      </c>
      <c r="B609" s="59"/>
      <c r="C609" s="60"/>
      <c r="D609" s="45"/>
      <c r="E609" s="50" t="s">
        <v>424</v>
      </c>
      <c r="F609" s="72">
        <v>5.75</v>
      </c>
      <c r="G609" s="71">
        <v>9.25</v>
      </c>
      <c r="H609" s="8"/>
      <c r="J609" s="40"/>
      <c r="K609" s="40"/>
      <c r="L609" s="40"/>
      <c r="M609" s="40"/>
      <c r="N609" s="8"/>
      <c r="O609" s="8"/>
      <c r="P609" s="25"/>
    </row>
    <row r="610" spans="1:16" x14ac:dyDescent="0.35">
      <c r="A610" s="35" t="str">
        <f>IF(I610&lt;&gt;"",1+MAX($A$1:A609),"")</f>
        <v/>
      </c>
      <c r="B610" s="59"/>
      <c r="C610" s="60"/>
      <c r="D610" s="8"/>
      <c r="E610" s="33"/>
      <c r="F610" s="51"/>
      <c r="G610" s="8"/>
      <c r="H610" s="8"/>
      <c r="J610" s="40"/>
      <c r="K610" s="40"/>
      <c r="L610" s="40"/>
      <c r="M610" s="40"/>
      <c r="N610" s="8"/>
      <c r="O610" s="8"/>
      <c r="P610" s="25"/>
    </row>
    <row r="611" spans="1:16" s="8" customFormat="1" ht="14.5" x14ac:dyDescent="0.35">
      <c r="A611" s="35">
        <f>IF(I611&lt;&gt;"",1+MAX($A$1:A610),"")</f>
        <v>460</v>
      </c>
      <c r="B611" s="37" t="s">
        <v>411</v>
      </c>
      <c r="C611" s="37" t="s">
        <v>412</v>
      </c>
      <c r="E611" s="33" t="s">
        <v>395</v>
      </c>
      <c r="F611" s="6">
        <f>F609*1</f>
        <v>5.75</v>
      </c>
      <c r="G611" s="1">
        <v>0.1</v>
      </c>
      <c r="H611" s="2">
        <f t="shared" ref="H611:H613" si="278">F611*(1+G611)</f>
        <v>6.3250000000000002</v>
      </c>
      <c r="I611" s="15" t="s">
        <v>26</v>
      </c>
      <c r="J611" s="79">
        <v>2.48</v>
      </c>
      <c r="K611" s="79">
        <f t="shared" ref="K611:K613" si="279">J611*H611</f>
        <v>15.686</v>
      </c>
      <c r="L611" s="79">
        <v>1.52</v>
      </c>
      <c r="M611" s="79">
        <f t="shared" ref="M611:M613" si="280">L611*H611</f>
        <v>9.6140000000000008</v>
      </c>
      <c r="N611" s="78">
        <v>4</v>
      </c>
      <c r="O611" s="4">
        <f t="shared" ref="O611:O613" si="281">N611*H611</f>
        <v>25.3</v>
      </c>
      <c r="P611" s="9"/>
    </row>
    <row r="612" spans="1:16" s="8" customFormat="1" ht="14.5" x14ac:dyDescent="0.35">
      <c r="A612" s="35">
        <f>IF(I612&lt;&gt;"",1+MAX($A$1:A611),"")</f>
        <v>461</v>
      </c>
      <c r="B612" s="37" t="s">
        <v>411</v>
      </c>
      <c r="C612" s="37" t="s">
        <v>412</v>
      </c>
      <c r="E612" s="33" t="s">
        <v>396</v>
      </c>
      <c r="F612" s="6">
        <f>F609*2</f>
        <v>11.5</v>
      </c>
      <c r="G612" s="1">
        <v>0.1</v>
      </c>
      <c r="H612" s="2">
        <f t="shared" si="278"/>
        <v>12.65</v>
      </c>
      <c r="I612" s="15" t="s">
        <v>26</v>
      </c>
      <c r="J612" s="79">
        <v>2.48</v>
      </c>
      <c r="K612" s="79">
        <f t="shared" si="279"/>
        <v>31.372</v>
      </c>
      <c r="L612" s="79">
        <v>1.52</v>
      </c>
      <c r="M612" s="79">
        <f t="shared" si="280"/>
        <v>19.228000000000002</v>
      </c>
      <c r="N612" s="78">
        <v>4</v>
      </c>
      <c r="O612" s="4">
        <f t="shared" si="281"/>
        <v>50.6</v>
      </c>
      <c r="P612" s="9"/>
    </row>
    <row r="613" spans="1:16" s="8" customFormat="1" ht="14.5" x14ac:dyDescent="0.35">
      <c r="A613" s="35">
        <f>IF(I613&lt;&gt;"",1+MAX($A$1:A612),"")</f>
        <v>462</v>
      </c>
      <c r="B613" s="37" t="s">
        <v>411</v>
      </c>
      <c r="C613" s="37" t="s">
        <v>412</v>
      </c>
      <c r="E613" s="33" t="s">
        <v>418</v>
      </c>
      <c r="F613" s="6">
        <f>F609/1.33</f>
        <v>4.3233082706766917</v>
      </c>
      <c r="G613" s="1">
        <v>0</v>
      </c>
      <c r="H613" s="2">
        <f t="shared" si="278"/>
        <v>4.3233082706766917</v>
      </c>
      <c r="I613" s="15" t="s">
        <v>33</v>
      </c>
      <c r="J613" s="79">
        <v>22.94</v>
      </c>
      <c r="K613" s="79">
        <f t="shared" si="279"/>
        <v>99.176691729323309</v>
      </c>
      <c r="L613" s="79">
        <v>14.06</v>
      </c>
      <c r="M613" s="79">
        <f t="shared" si="280"/>
        <v>60.785714285714285</v>
      </c>
      <c r="N613" s="78">
        <v>37</v>
      </c>
      <c r="O613" s="4">
        <f t="shared" si="281"/>
        <v>159.9624060150376</v>
      </c>
      <c r="P613" s="9"/>
    </row>
    <row r="614" spans="1:16" s="8" customFormat="1" ht="14.5" x14ac:dyDescent="0.35">
      <c r="A614" s="35" t="str">
        <f>IF(I614&lt;&gt;"",1+MAX($A$1:A613),"")</f>
        <v/>
      </c>
      <c r="B614" s="37"/>
      <c r="C614" s="29"/>
      <c r="E614" s="33"/>
      <c r="F614" s="6"/>
      <c r="G614" s="1"/>
      <c r="H614" s="2"/>
      <c r="I614" s="15"/>
      <c r="J614" s="3"/>
      <c r="K614" s="40"/>
      <c r="L614" s="40"/>
      <c r="M614" s="40"/>
      <c r="N614" s="3"/>
      <c r="O614" s="4"/>
      <c r="P614" s="9"/>
    </row>
    <row r="615" spans="1:16" x14ac:dyDescent="0.35">
      <c r="A615" s="35" t="str">
        <f>IF(I615&lt;&gt;"",1+MAX($A$1:A614),"")</f>
        <v/>
      </c>
      <c r="B615" s="59"/>
      <c r="C615" s="60"/>
      <c r="D615" s="45"/>
      <c r="E615" s="50" t="s">
        <v>423</v>
      </c>
      <c r="F615" s="72">
        <v>32.840000000000003</v>
      </c>
      <c r="G615" s="71">
        <v>11.6</v>
      </c>
      <c r="H615" s="8"/>
      <c r="J615" s="40"/>
      <c r="K615" s="40"/>
      <c r="L615" s="40"/>
      <c r="M615" s="40"/>
      <c r="N615" s="8"/>
      <c r="O615" s="8"/>
      <c r="P615" s="25"/>
    </row>
    <row r="616" spans="1:16" x14ac:dyDescent="0.35">
      <c r="A616" s="35" t="str">
        <f>IF(I616&lt;&gt;"",1+MAX($A$1:A615),"")</f>
        <v/>
      </c>
      <c r="B616" s="59"/>
      <c r="C616" s="60"/>
      <c r="D616" s="8"/>
      <c r="E616" s="33"/>
      <c r="F616" s="51"/>
      <c r="G616" s="8"/>
      <c r="H616" s="8"/>
      <c r="J616" s="40"/>
      <c r="K616" s="40"/>
      <c r="L616" s="40"/>
      <c r="M616" s="40"/>
      <c r="N616" s="8"/>
      <c r="O616" s="8"/>
      <c r="P616" s="25"/>
    </row>
    <row r="617" spans="1:16" s="8" customFormat="1" ht="14.5" x14ac:dyDescent="0.35">
      <c r="A617" s="35">
        <f>IF(I617&lt;&gt;"",1+MAX($A$1:A616),"")</f>
        <v>463</v>
      </c>
      <c r="B617" s="37" t="s">
        <v>411</v>
      </c>
      <c r="C617" s="37" t="s">
        <v>412</v>
      </c>
      <c r="E617" s="33" t="s">
        <v>395</v>
      </c>
      <c r="F617" s="6">
        <f>F615*1</f>
        <v>32.840000000000003</v>
      </c>
      <c r="G617" s="1">
        <v>0.1</v>
      </c>
      <c r="H617" s="2">
        <f t="shared" ref="H617:H619" si="282">F617*(1+G617)</f>
        <v>36.124000000000009</v>
      </c>
      <c r="I617" s="15" t="s">
        <v>26</v>
      </c>
      <c r="J617" s="79">
        <v>2.48</v>
      </c>
      <c r="K617" s="79">
        <f t="shared" ref="K617:K619" si="283">J617*H617</f>
        <v>89.587520000000026</v>
      </c>
      <c r="L617" s="79">
        <v>1.52</v>
      </c>
      <c r="M617" s="79">
        <f t="shared" ref="M617:M619" si="284">L617*H617</f>
        <v>54.908480000000012</v>
      </c>
      <c r="N617" s="78">
        <v>4</v>
      </c>
      <c r="O617" s="4">
        <f t="shared" ref="O617:O619" si="285">N617*H617</f>
        <v>144.49600000000004</v>
      </c>
      <c r="P617" s="9"/>
    </row>
    <row r="618" spans="1:16" s="8" customFormat="1" ht="14.5" x14ac:dyDescent="0.35">
      <c r="A618" s="35">
        <f>IF(I618&lt;&gt;"",1+MAX($A$1:A617),"")</f>
        <v>464</v>
      </c>
      <c r="B618" s="37" t="s">
        <v>411</v>
      </c>
      <c r="C618" s="37" t="s">
        <v>412</v>
      </c>
      <c r="E618" s="33" t="s">
        <v>396</v>
      </c>
      <c r="F618" s="6">
        <f>F615*2</f>
        <v>65.680000000000007</v>
      </c>
      <c r="G618" s="1">
        <v>0.1</v>
      </c>
      <c r="H618" s="2">
        <f t="shared" si="282"/>
        <v>72.248000000000019</v>
      </c>
      <c r="I618" s="15" t="s">
        <v>26</v>
      </c>
      <c r="J618" s="79">
        <v>2.48</v>
      </c>
      <c r="K618" s="79">
        <f t="shared" si="283"/>
        <v>179.17504000000005</v>
      </c>
      <c r="L618" s="79">
        <v>1.52</v>
      </c>
      <c r="M618" s="79">
        <f t="shared" si="284"/>
        <v>109.81696000000002</v>
      </c>
      <c r="N618" s="78">
        <v>4</v>
      </c>
      <c r="O618" s="4">
        <f t="shared" si="285"/>
        <v>288.99200000000008</v>
      </c>
      <c r="P618" s="9"/>
    </row>
    <row r="619" spans="1:16" s="8" customFormat="1" ht="14.5" x14ac:dyDescent="0.35">
      <c r="A619" s="35">
        <f>IF(I619&lt;&gt;"",1+MAX($A$1:A618),"")</f>
        <v>465</v>
      </c>
      <c r="B619" s="37" t="s">
        <v>411</v>
      </c>
      <c r="C619" s="37" t="s">
        <v>412</v>
      </c>
      <c r="E619" s="33" t="s">
        <v>420</v>
      </c>
      <c r="F619" s="6">
        <f>F615/1.33</f>
        <v>24.691729323308273</v>
      </c>
      <c r="G619" s="1">
        <v>0</v>
      </c>
      <c r="H619" s="2">
        <f t="shared" si="282"/>
        <v>24.691729323308273</v>
      </c>
      <c r="I619" s="15" t="s">
        <v>33</v>
      </c>
      <c r="J619" s="79">
        <v>28.52</v>
      </c>
      <c r="K619" s="79">
        <f t="shared" si="283"/>
        <v>704.20812030075194</v>
      </c>
      <c r="L619" s="79">
        <v>17.48</v>
      </c>
      <c r="M619" s="79">
        <f t="shared" si="284"/>
        <v>431.61142857142863</v>
      </c>
      <c r="N619" s="78">
        <v>46</v>
      </c>
      <c r="O619" s="4">
        <f t="shared" si="285"/>
        <v>1135.8195488721806</v>
      </c>
      <c r="P619" s="9"/>
    </row>
    <row r="620" spans="1:16" x14ac:dyDescent="0.35">
      <c r="A620" s="35" t="str">
        <f>IF(I620&lt;&gt;"",1+MAX($A$1:A619),"")</f>
        <v/>
      </c>
      <c r="B620" s="61"/>
      <c r="C620" s="57"/>
      <c r="D620" s="23"/>
      <c r="E620" s="24"/>
      <c r="F620" s="6"/>
      <c r="G620" s="8"/>
      <c r="H620" s="8"/>
      <c r="J620" s="40"/>
      <c r="K620" s="40"/>
      <c r="L620" s="40"/>
      <c r="M620" s="40"/>
      <c r="N620" s="8"/>
      <c r="O620" s="8"/>
      <c r="P620" s="25"/>
    </row>
    <row r="621" spans="1:16" ht="18.5" x14ac:dyDescent="0.35">
      <c r="A621" s="35" t="str">
        <f>IF(I621&lt;&gt;"",1+MAX($A$1:A620),"")</f>
        <v/>
      </c>
      <c r="B621" s="59"/>
      <c r="C621" s="60"/>
      <c r="D621" s="23"/>
      <c r="E621" s="53" t="s">
        <v>388</v>
      </c>
      <c r="F621" s="74"/>
      <c r="G621" s="8"/>
      <c r="H621" s="8"/>
      <c r="J621" s="40"/>
      <c r="K621" s="40"/>
      <c r="L621" s="40"/>
      <c r="M621" s="40"/>
      <c r="N621" s="8"/>
      <c r="O621" s="8"/>
      <c r="P621" s="25"/>
    </row>
    <row r="622" spans="1:16" x14ac:dyDescent="0.35">
      <c r="A622" s="35" t="str">
        <f>IF(I622&lt;&gt;"",1+MAX($A$1:A621),"")</f>
        <v/>
      </c>
      <c r="B622" s="37"/>
      <c r="C622" s="37"/>
      <c r="D622" s="23"/>
      <c r="E622" s="24"/>
      <c r="F622" s="51"/>
      <c r="G622" s="8"/>
      <c r="H622" s="8"/>
      <c r="J622" s="40"/>
      <c r="K622" s="40"/>
      <c r="L622" s="40"/>
      <c r="M622" s="40"/>
      <c r="N622" s="8"/>
      <c r="O622" s="8"/>
      <c r="P622" s="9"/>
    </row>
    <row r="623" spans="1:16" x14ac:dyDescent="0.35">
      <c r="A623" s="35" t="str">
        <f>IF(I623&lt;&gt;"",1+MAX($A$1:A622),"")</f>
        <v/>
      </c>
      <c r="B623" s="37"/>
      <c r="C623" s="37"/>
      <c r="D623" s="46"/>
      <c r="E623" s="47" t="s">
        <v>463</v>
      </c>
      <c r="F623" s="51"/>
      <c r="G623" s="8"/>
      <c r="H623" s="8"/>
      <c r="J623" s="40"/>
      <c r="K623" s="40"/>
      <c r="L623" s="40"/>
      <c r="M623" s="40"/>
      <c r="N623" s="8"/>
      <c r="O623" s="8"/>
      <c r="P623" s="9"/>
    </row>
    <row r="624" spans="1:16" x14ac:dyDescent="0.35">
      <c r="A624" s="35" t="str">
        <f>IF(I624&lt;&gt;"",1+MAX($A$1:A623),"")</f>
        <v/>
      </c>
      <c r="B624" s="59"/>
      <c r="C624" s="60"/>
      <c r="D624" s="23"/>
      <c r="E624" s="24"/>
      <c r="F624" s="51"/>
      <c r="G624" s="8"/>
      <c r="H624" s="8"/>
      <c r="J624" s="40"/>
      <c r="K624" s="40"/>
      <c r="L624" s="40"/>
      <c r="M624" s="40"/>
      <c r="N624" s="8"/>
      <c r="O624" s="8"/>
      <c r="P624" s="9"/>
    </row>
    <row r="625" spans="1:16" x14ac:dyDescent="0.35">
      <c r="A625" s="35" t="str">
        <f>IF(I625&lt;&gt;"",1+MAX($A$1:A624),"")</f>
        <v/>
      </c>
      <c r="B625" s="59"/>
      <c r="C625" s="60"/>
      <c r="D625" s="45"/>
      <c r="E625" s="50" t="s">
        <v>417</v>
      </c>
      <c r="F625" s="72">
        <v>67.91</v>
      </c>
      <c r="G625" s="71">
        <v>8</v>
      </c>
      <c r="H625" s="8"/>
      <c r="I625" s="73"/>
      <c r="J625" s="40"/>
      <c r="K625" s="40"/>
      <c r="L625" s="40"/>
      <c r="M625" s="40"/>
      <c r="N625" s="8"/>
      <c r="O625" s="8"/>
      <c r="P625" s="25"/>
    </row>
    <row r="626" spans="1:16" x14ac:dyDescent="0.35">
      <c r="A626" s="35" t="str">
        <f>IF(I626&lt;&gt;"",1+MAX($A$1:A625),"")</f>
        <v/>
      </c>
      <c r="B626" s="59"/>
      <c r="C626" s="60"/>
      <c r="D626" s="8"/>
      <c r="E626" s="33"/>
      <c r="F626" s="6"/>
      <c r="G626" s="8"/>
      <c r="H626" s="8"/>
      <c r="J626" s="40"/>
      <c r="K626" s="40"/>
      <c r="L626" s="40"/>
      <c r="M626" s="40"/>
      <c r="N626" s="8"/>
      <c r="O626" s="8"/>
      <c r="P626" s="25"/>
    </row>
    <row r="627" spans="1:16" s="8" customFormat="1" ht="14.5" x14ac:dyDescent="0.35">
      <c r="A627" s="35">
        <f>IF(I627&lt;&gt;"",1+MAX($A$1:A626),"")</f>
        <v>466</v>
      </c>
      <c r="B627" s="37" t="s">
        <v>425</v>
      </c>
      <c r="C627" s="37" t="s">
        <v>426</v>
      </c>
      <c r="E627" s="33" t="s">
        <v>414</v>
      </c>
      <c r="F627" s="6">
        <f>F625*G625/32</f>
        <v>16.977499999999999</v>
      </c>
      <c r="G627" s="1">
        <v>0</v>
      </c>
      <c r="H627" s="2">
        <f>F627*(1+G627)</f>
        <v>16.977499999999999</v>
      </c>
      <c r="I627" s="15" t="s">
        <v>33</v>
      </c>
      <c r="J627" s="78">
        <v>90</v>
      </c>
      <c r="K627" s="79">
        <f t="shared" ref="K627:K630" si="286">J627*H627</f>
        <v>1527.9749999999999</v>
      </c>
      <c r="L627" s="79">
        <v>26</v>
      </c>
      <c r="M627" s="79">
        <f t="shared" ref="M627:M630" si="287">L627*H627</f>
        <v>441.41499999999996</v>
      </c>
      <c r="N627" s="78">
        <v>116</v>
      </c>
      <c r="O627" s="4">
        <f t="shared" ref="O627:O630" si="288">N627*H627</f>
        <v>1969.3899999999999</v>
      </c>
      <c r="P627" s="9"/>
    </row>
    <row r="628" spans="1:16" s="8" customFormat="1" ht="14.5" x14ac:dyDescent="0.35">
      <c r="A628" s="35">
        <f>IF(I628&lt;&gt;"",1+MAX($A$1:A627),"")</f>
        <v>467</v>
      </c>
      <c r="B628" s="37" t="s">
        <v>425</v>
      </c>
      <c r="C628" s="37" t="s">
        <v>426</v>
      </c>
      <c r="E628" s="33" t="s">
        <v>395</v>
      </c>
      <c r="F628" s="6">
        <f>F625*1</f>
        <v>67.91</v>
      </c>
      <c r="G628" s="1">
        <v>0.1</v>
      </c>
      <c r="H628" s="2">
        <f t="shared" ref="H628:H630" si="289">F628*(1+G628)</f>
        <v>74.701000000000008</v>
      </c>
      <c r="I628" s="15" t="s">
        <v>26</v>
      </c>
      <c r="J628" s="79">
        <v>2.48</v>
      </c>
      <c r="K628" s="79">
        <f t="shared" si="286"/>
        <v>185.25848000000002</v>
      </c>
      <c r="L628" s="79">
        <v>1.52</v>
      </c>
      <c r="M628" s="79">
        <f t="shared" si="287"/>
        <v>113.54552000000001</v>
      </c>
      <c r="N628" s="78">
        <v>4</v>
      </c>
      <c r="O628" s="4">
        <f t="shared" si="288"/>
        <v>298.80400000000003</v>
      </c>
      <c r="P628" s="9"/>
    </row>
    <row r="629" spans="1:16" s="8" customFormat="1" ht="14.5" x14ac:dyDescent="0.35">
      <c r="A629" s="35">
        <f>IF(I629&lt;&gt;"",1+MAX($A$1:A628),"")</f>
        <v>468</v>
      </c>
      <c r="B629" s="37" t="s">
        <v>425</v>
      </c>
      <c r="C629" s="37" t="s">
        <v>426</v>
      </c>
      <c r="E629" s="33" t="s">
        <v>396</v>
      </c>
      <c r="F629" s="6">
        <f>F625*2</f>
        <v>135.82</v>
      </c>
      <c r="G629" s="1">
        <v>0.1</v>
      </c>
      <c r="H629" s="2">
        <f t="shared" si="289"/>
        <v>149.40200000000002</v>
      </c>
      <c r="I629" s="15" t="s">
        <v>26</v>
      </c>
      <c r="J629" s="79">
        <v>2.48</v>
      </c>
      <c r="K629" s="79">
        <f t="shared" si="286"/>
        <v>370.51696000000004</v>
      </c>
      <c r="L629" s="79">
        <v>1.52</v>
      </c>
      <c r="M629" s="79">
        <f t="shared" si="287"/>
        <v>227.09104000000002</v>
      </c>
      <c r="N629" s="78">
        <v>4</v>
      </c>
      <c r="O629" s="4">
        <f t="shared" si="288"/>
        <v>597.60800000000006</v>
      </c>
      <c r="P629" s="9"/>
    </row>
    <row r="630" spans="1:16" s="8" customFormat="1" ht="14.5" x14ac:dyDescent="0.35">
      <c r="A630" s="35">
        <f>IF(I630&lt;&gt;"",1+MAX($A$1:A629),"")</f>
        <v>469</v>
      </c>
      <c r="B630" s="37"/>
      <c r="C630" s="37"/>
      <c r="E630" s="33" t="s">
        <v>427</v>
      </c>
      <c r="F630" s="6">
        <f>F625/1.33</f>
        <v>51.060150375939841</v>
      </c>
      <c r="G630" s="1">
        <v>0</v>
      </c>
      <c r="H630" s="2">
        <f t="shared" si="289"/>
        <v>51.060150375939841</v>
      </c>
      <c r="I630" s="15" t="s">
        <v>33</v>
      </c>
      <c r="J630" s="79">
        <v>19.84</v>
      </c>
      <c r="K630" s="79">
        <f t="shared" si="286"/>
        <v>1013.0333834586464</v>
      </c>
      <c r="L630" s="79">
        <v>12.16</v>
      </c>
      <c r="M630" s="79">
        <f t="shared" si="287"/>
        <v>620.89142857142849</v>
      </c>
      <c r="N630" s="78">
        <v>32</v>
      </c>
      <c r="O630" s="4">
        <f t="shared" si="288"/>
        <v>1633.9248120300749</v>
      </c>
      <c r="P630" s="9"/>
    </row>
    <row r="631" spans="1:16" s="8" customFormat="1" ht="14.5" x14ac:dyDescent="0.35">
      <c r="A631" s="35" t="str">
        <f>IF(I631&lt;&gt;"",1+MAX($A$1:A630),"")</f>
        <v/>
      </c>
      <c r="B631" s="37"/>
      <c r="C631" s="29"/>
      <c r="E631" s="33"/>
      <c r="F631" s="6"/>
      <c r="G631" s="1"/>
      <c r="H631" s="2"/>
      <c r="I631" s="15"/>
      <c r="J631" s="3"/>
      <c r="K631" s="40"/>
      <c r="L631" s="40"/>
      <c r="M631" s="40"/>
      <c r="N631" s="3"/>
      <c r="O631" s="4"/>
      <c r="P631" s="9"/>
    </row>
    <row r="632" spans="1:16" x14ac:dyDescent="0.35">
      <c r="A632" s="35" t="str">
        <f>IF(I632&lt;&gt;"",1+MAX($A$1:A631),"")</f>
        <v/>
      </c>
      <c r="B632" s="59"/>
      <c r="C632" s="60"/>
      <c r="D632" s="45"/>
      <c r="E632" s="50" t="s">
        <v>419</v>
      </c>
      <c r="F632" s="72">
        <v>15.8</v>
      </c>
      <c r="G632" s="71">
        <v>8</v>
      </c>
      <c r="H632" s="8"/>
      <c r="J632" s="40"/>
      <c r="K632" s="40"/>
      <c r="L632" s="40"/>
      <c r="M632" s="40"/>
      <c r="N632" s="8"/>
      <c r="O632" s="8"/>
      <c r="P632" s="25"/>
    </row>
    <row r="633" spans="1:16" x14ac:dyDescent="0.35">
      <c r="A633" s="35" t="str">
        <f>IF(I633&lt;&gt;"",1+MAX($A$1:A632),"")</f>
        <v/>
      </c>
      <c r="B633" s="59"/>
      <c r="C633" s="60"/>
      <c r="D633" s="8"/>
      <c r="E633" s="33"/>
      <c r="F633" s="6"/>
      <c r="G633" s="8"/>
      <c r="H633" s="8"/>
      <c r="J633" s="40"/>
      <c r="K633" s="40"/>
      <c r="L633" s="40"/>
      <c r="M633" s="40"/>
      <c r="N633" s="8"/>
      <c r="O633" s="8"/>
      <c r="P633" s="25"/>
    </row>
    <row r="634" spans="1:16" s="8" customFormat="1" ht="14.5" x14ac:dyDescent="0.35">
      <c r="A634" s="35">
        <f>IF(I634&lt;&gt;"",1+MAX($A$1:A633),"")</f>
        <v>470</v>
      </c>
      <c r="B634" s="37" t="s">
        <v>425</v>
      </c>
      <c r="C634" s="37" t="s">
        <v>426</v>
      </c>
      <c r="E634" s="33" t="s">
        <v>414</v>
      </c>
      <c r="F634" s="6">
        <f>F632*G632/32</f>
        <v>3.95</v>
      </c>
      <c r="G634" s="1">
        <v>0</v>
      </c>
      <c r="H634" s="2">
        <f>F634*(1+G634)</f>
        <v>3.95</v>
      </c>
      <c r="I634" s="15" t="s">
        <v>33</v>
      </c>
      <c r="J634" s="78">
        <v>90</v>
      </c>
      <c r="K634" s="79">
        <f t="shared" ref="K634:K637" si="290">J634*H634</f>
        <v>355.5</v>
      </c>
      <c r="L634" s="79">
        <v>26</v>
      </c>
      <c r="M634" s="79">
        <f t="shared" ref="M634:M637" si="291">L634*H634</f>
        <v>102.7</v>
      </c>
      <c r="N634" s="78">
        <v>116</v>
      </c>
      <c r="O634" s="4">
        <f t="shared" ref="O634:O637" si="292">N634*H634</f>
        <v>458.20000000000005</v>
      </c>
      <c r="P634" s="9"/>
    </row>
    <row r="635" spans="1:16" s="8" customFormat="1" ht="14.5" x14ac:dyDescent="0.35">
      <c r="A635" s="35">
        <f>IF(I635&lt;&gt;"",1+MAX($A$1:A634),"")</f>
        <v>471</v>
      </c>
      <c r="B635" s="37" t="s">
        <v>425</v>
      </c>
      <c r="C635" s="37" t="s">
        <v>426</v>
      </c>
      <c r="E635" s="33" t="s">
        <v>395</v>
      </c>
      <c r="F635" s="6">
        <f>F632*1</f>
        <v>15.8</v>
      </c>
      <c r="G635" s="1">
        <v>0.1</v>
      </c>
      <c r="H635" s="2">
        <f t="shared" ref="H635:H637" si="293">F635*(1+G635)</f>
        <v>17.380000000000003</v>
      </c>
      <c r="I635" s="15" t="s">
        <v>26</v>
      </c>
      <c r="J635" s="79">
        <v>2.48</v>
      </c>
      <c r="K635" s="79">
        <f t="shared" si="290"/>
        <v>43.102400000000003</v>
      </c>
      <c r="L635" s="79">
        <v>1.52</v>
      </c>
      <c r="M635" s="79">
        <f t="shared" si="291"/>
        <v>26.417600000000004</v>
      </c>
      <c r="N635" s="78">
        <v>4</v>
      </c>
      <c r="O635" s="4">
        <f t="shared" si="292"/>
        <v>69.52000000000001</v>
      </c>
      <c r="P635" s="9"/>
    </row>
    <row r="636" spans="1:16" s="8" customFormat="1" ht="14.5" x14ac:dyDescent="0.35">
      <c r="A636" s="35">
        <f>IF(I636&lt;&gt;"",1+MAX($A$1:A635),"")</f>
        <v>472</v>
      </c>
      <c r="B636" s="37" t="s">
        <v>425</v>
      </c>
      <c r="C636" s="37" t="s">
        <v>426</v>
      </c>
      <c r="E636" s="33" t="s">
        <v>396</v>
      </c>
      <c r="F636" s="6">
        <f>F632*2</f>
        <v>31.6</v>
      </c>
      <c r="G636" s="1">
        <v>0.1</v>
      </c>
      <c r="H636" s="2">
        <f t="shared" si="293"/>
        <v>34.760000000000005</v>
      </c>
      <c r="I636" s="15" t="s">
        <v>26</v>
      </c>
      <c r="J636" s="79">
        <v>2.48</v>
      </c>
      <c r="K636" s="79">
        <f t="shared" si="290"/>
        <v>86.204800000000006</v>
      </c>
      <c r="L636" s="79">
        <v>1.52</v>
      </c>
      <c r="M636" s="79">
        <f t="shared" si="291"/>
        <v>52.835200000000007</v>
      </c>
      <c r="N636" s="78">
        <v>4</v>
      </c>
      <c r="O636" s="4">
        <f t="shared" si="292"/>
        <v>139.04000000000002</v>
      </c>
      <c r="P636" s="9"/>
    </row>
    <row r="637" spans="1:16" s="8" customFormat="1" ht="14.5" x14ac:dyDescent="0.35">
      <c r="A637" s="35">
        <f>IF(I637&lt;&gt;"",1+MAX($A$1:A636),"")</f>
        <v>473</v>
      </c>
      <c r="B637" s="37" t="s">
        <v>425</v>
      </c>
      <c r="C637" s="37" t="s">
        <v>426</v>
      </c>
      <c r="E637" s="33" t="s">
        <v>427</v>
      </c>
      <c r="F637" s="6">
        <f>F632/1.33</f>
        <v>11.8796992481203</v>
      </c>
      <c r="G637" s="1">
        <v>0</v>
      </c>
      <c r="H637" s="2">
        <f t="shared" si="293"/>
        <v>11.8796992481203</v>
      </c>
      <c r="I637" s="15" t="s">
        <v>33</v>
      </c>
      <c r="J637" s="79">
        <v>19.84</v>
      </c>
      <c r="K637" s="79">
        <f t="shared" si="290"/>
        <v>235.69323308270674</v>
      </c>
      <c r="L637" s="79">
        <v>12.16</v>
      </c>
      <c r="M637" s="79">
        <f t="shared" si="291"/>
        <v>144.45714285714286</v>
      </c>
      <c r="N637" s="78">
        <v>32</v>
      </c>
      <c r="O637" s="4">
        <f t="shared" si="292"/>
        <v>380.1503759398496</v>
      </c>
      <c r="P637" s="9"/>
    </row>
    <row r="638" spans="1:16" x14ac:dyDescent="0.35">
      <c r="A638" s="35" t="str">
        <f>IF(I638&lt;&gt;"",1+MAX($A$1:A637),"")</f>
        <v/>
      </c>
      <c r="B638" s="59"/>
      <c r="C638" s="60"/>
      <c r="D638" s="23"/>
      <c r="E638" s="24"/>
      <c r="F638" s="51"/>
      <c r="G638" s="8"/>
      <c r="H638" s="8"/>
      <c r="J638" s="40"/>
      <c r="K638" s="40"/>
      <c r="L638" s="40"/>
      <c r="M638" s="40"/>
      <c r="N638" s="8"/>
      <c r="O638" s="8"/>
      <c r="P638" s="9"/>
    </row>
    <row r="639" spans="1:16" x14ac:dyDescent="0.35">
      <c r="A639" s="35" t="str">
        <f>IF(I639&lt;&gt;"",1+MAX($A$1:A638),"")</f>
        <v/>
      </c>
      <c r="B639" s="59"/>
      <c r="C639" s="60"/>
      <c r="D639" s="45"/>
      <c r="E639" s="50" t="s">
        <v>417</v>
      </c>
      <c r="F639" s="72">
        <v>62.95</v>
      </c>
      <c r="G639" s="71">
        <v>10.83</v>
      </c>
      <c r="H639" s="8"/>
      <c r="I639" s="73"/>
      <c r="J639" s="40"/>
      <c r="K639" s="40"/>
      <c r="L639" s="40"/>
      <c r="M639" s="40"/>
      <c r="N639" s="8"/>
      <c r="O639" s="8"/>
      <c r="P639" s="25"/>
    </row>
    <row r="640" spans="1:16" x14ac:dyDescent="0.35">
      <c r="A640" s="35" t="str">
        <f>IF(I640&lt;&gt;"",1+MAX($A$1:A639),"")</f>
        <v/>
      </c>
      <c r="B640" s="59"/>
      <c r="C640" s="60"/>
      <c r="D640" s="8"/>
      <c r="E640" s="33"/>
      <c r="F640" s="6"/>
      <c r="G640" s="8"/>
      <c r="H640" s="8"/>
      <c r="J640" s="40"/>
      <c r="K640" s="40"/>
      <c r="L640" s="40"/>
      <c r="M640" s="40"/>
      <c r="N640" s="8"/>
      <c r="O640" s="8"/>
      <c r="P640" s="25"/>
    </row>
    <row r="641" spans="1:16" s="8" customFormat="1" ht="14.5" x14ac:dyDescent="0.35">
      <c r="A641" s="35">
        <f>IF(I641&lt;&gt;"",1+MAX($A$1:A640),"")</f>
        <v>474</v>
      </c>
      <c r="B641" s="37" t="s">
        <v>425</v>
      </c>
      <c r="C641" s="37" t="s">
        <v>426</v>
      </c>
      <c r="E641" s="33" t="s">
        <v>414</v>
      </c>
      <c r="F641" s="6">
        <f>F639*G639/32</f>
        <v>21.304640625000001</v>
      </c>
      <c r="G641" s="1">
        <v>0</v>
      </c>
      <c r="H641" s="2">
        <f>F641*(1+G641)</f>
        <v>21.304640625000001</v>
      </c>
      <c r="I641" s="15" t="s">
        <v>33</v>
      </c>
      <c r="J641" s="78">
        <v>90</v>
      </c>
      <c r="K641" s="79">
        <f t="shared" ref="K641:K644" si="294">J641*H641</f>
        <v>1917.4176562500002</v>
      </c>
      <c r="L641" s="79">
        <v>26</v>
      </c>
      <c r="M641" s="79">
        <f t="shared" ref="M641:M644" si="295">L641*H641</f>
        <v>553.92065624999998</v>
      </c>
      <c r="N641" s="78">
        <v>116</v>
      </c>
      <c r="O641" s="4">
        <f t="shared" ref="O641:O644" si="296">N641*H641</f>
        <v>2471.3383125</v>
      </c>
      <c r="P641" s="9"/>
    </row>
    <row r="642" spans="1:16" s="8" customFormat="1" ht="14.5" x14ac:dyDescent="0.35">
      <c r="A642" s="35">
        <f>IF(I642&lt;&gt;"",1+MAX($A$1:A641),"")</f>
        <v>475</v>
      </c>
      <c r="B642" s="37" t="s">
        <v>425</v>
      </c>
      <c r="C642" s="37" t="s">
        <v>426</v>
      </c>
      <c r="E642" s="33" t="s">
        <v>395</v>
      </c>
      <c r="F642" s="6">
        <f>F639*1</f>
        <v>62.95</v>
      </c>
      <c r="G642" s="1">
        <v>0.1</v>
      </c>
      <c r="H642" s="2">
        <f t="shared" ref="H642:H644" si="297">F642*(1+G642)</f>
        <v>69.245000000000005</v>
      </c>
      <c r="I642" s="15" t="s">
        <v>26</v>
      </c>
      <c r="J642" s="79">
        <v>2.48</v>
      </c>
      <c r="K642" s="79">
        <f t="shared" si="294"/>
        <v>171.72760000000002</v>
      </c>
      <c r="L642" s="79">
        <v>1.52</v>
      </c>
      <c r="M642" s="79">
        <f t="shared" si="295"/>
        <v>105.25240000000001</v>
      </c>
      <c r="N642" s="78">
        <v>4</v>
      </c>
      <c r="O642" s="4">
        <f t="shared" si="296"/>
        <v>276.98</v>
      </c>
      <c r="P642" s="9"/>
    </row>
    <row r="643" spans="1:16" s="8" customFormat="1" ht="14.5" x14ac:dyDescent="0.35">
      <c r="A643" s="35">
        <f>IF(I643&lt;&gt;"",1+MAX($A$1:A642),"")</f>
        <v>476</v>
      </c>
      <c r="B643" s="37" t="s">
        <v>425</v>
      </c>
      <c r="C643" s="37" t="s">
        <v>426</v>
      </c>
      <c r="E643" s="33" t="s">
        <v>396</v>
      </c>
      <c r="F643" s="6">
        <f>F639*2</f>
        <v>125.9</v>
      </c>
      <c r="G643" s="1">
        <v>0.1</v>
      </c>
      <c r="H643" s="2">
        <f t="shared" si="297"/>
        <v>138.49</v>
      </c>
      <c r="I643" s="15" t="s">
        <v>26</v>
      </c>
      <c r="J643" s="79">
        <v>2.48</v>
      </c>
      <c r="K643" s="79">
        <f t="shared" si="294"/>
        <v>343.45520000000005</v>
      </c>
      <c r="L643" s="79">
        <v>1.52</v>
      </c>
      <c r="M643" s="79">
        <f t="shared" si="295"/>
        <v>210.50480000000002</v>
      </c>
      <c r="N643" s="78">
        <v>4</v>
      </c>
      <c r="O643" s="4">
        <f t="shared" si="296"/>
        <v>553.96</v>
      </c>
      <c r="P643" s="9"/>
    </row>
    <row r="644" spans="1:16" s="8" customFormat="1" ht="14.5" x14ac:dyDescent="0.35">
      <c r="A644" s="35">
        <f>IF(I644&lt;&gt;"",1+MAX($A$1:A643),"")</f>
        <v>477</v>
      </c>
      <c r="B644" s="37" t="s">
        <v>425</v>
      </c>
      <c r="C644" s="37" t="s">
        <v>426</v>
      </c>
      <c r="E644" s="33" t="s">
        <v>428</v>
      </c>
      <c r="F644" s="6">
        <f>F639/1.33</f>
        <v>47.330827067669169</v>
      </c>
      <c r="G644" s="1">
        <v>0</v>
      </c>
      <c r="H644" s="2">
        <f t="shared" si="297"/>
        <v>47.330827067669169</v>
      </c>
      <c r="I644" s="15" t="s">
        <v>33</v>
      </c>
      <c r="J644" s="79">
        <v>26.8584</v>
      </c>
      <c r="K644" s="79">
        <f t="shared" si="294"/>
        <v>1271.2302857142856</v>
      </c>
      <c r="L644" s="79">
        <v>16.461600000000001</v>
      </c>
      <c r="M644" s="79">
        <f t="shared" si="295"/>
        <v>779.14114285714288</v>
      </c>
      <c r="N644" s="78">
        <v>43.32</v>
      </c>
      <c r="O644" s="4">
        <f t="shared" si="296"/>
        <v>2050.3714285714286</v>
      </c>
      <c r="P644" s="9"/>
    </row>
    <row r="645" spans="1:16" s="8" customFormat="1" ht="14.5" x14ac:dyDescent="0.35">
      <c r="A645" s="35" t="str">
        <f>IF(I645&lt;&gt;"",1+MAX($A$1:A644),"")</f>
        <v/>
      </c>
      <c r="B645" s="37"/>
      <c r="C645" s="29"/>
      <c r="E645" s="33"/>
      <c r="F645" s="6"/>
      <c r="G645" s="1"/>
      <c r="H645" s="2"/>
      <c r="I645" s="15"/>
      <c r="J645" s="3"/>
      <c r="K645" s="40"/>
      <c r="L645" s="40"/>
      <c r="M645" s="40"/>
      <c r="N645" s="3"/>
      <c r="O645" s="4"/>
      <c r="P645" s="9"/>
    </row>
    <row r="646" spans="1:16" x14ac:dyDescent="0.35">
      <c r="A646" s="35" t="str">
        <f>IF(I646&lt;&gt;"",1+MAX($A$1:A645),"")</f>
        <v/>
      </c>
      <c r="B646" s="59"/>
      <c r="C646" s="60"/>
      <c r="D646" s="45"/>
      <c r="E646" s="50" t="s">
        <v>419</v>
      </c>
      <c r="F646" s="72">
        <v>8.77</v>
      </c>
      <c r="G646" s="71">
        <v>10.83</v>
      </c>
      <c r="H646" s="8"/>
      <c r="J646" s="40"/>
      <c r="K646" s="40"/>
      <c r="L646" s="40"/>
      <c r="M646" s="40"/>
      <c r="N646" s="8"/>
      <c r="O646" s="8"/>
      <c r="P646" s="25"/>
    </row>
    <row r="647" spans="1:16" x14ac:dyDescent="0.35">
      <c r="A647" s="35" t="str">
        <f>IF(I647&lt;&gt;"",1+MAX($A$1:A646),"")</f>
        <v/>
      </c>
      <c r="B647" s="59"/>
      <c r="C647" s="60"/>
      <c r="D647" s="8"/>
      <c r="E647" s="33"/>
      <c r="F647" s="6"/>
      <c r="G647" s="8"/>
      <c r="H647" s="8"/>
      <c r="J647" s="40"/>
      <c r="K647" s="40"/>
      <c r="L647" s="40"/>
      <c r="M647" s="40"/>
      <c r="N647" s="8"/>
      <c r="O647" s="8"/>
      <c r="P647" s="25"/>
    </row>
    <row r="648" spans="1:16" s="8" customFormat="1" ht="14.5" x14ac:dyDescent="0.35">
      <c r="A648" s="35">
        <f>IF(I648&lt;&gt;"",1+MAX($A$1:A647),"")</f>
        <v>478</v>
      </c>
      <c r="B648" s="37" t="s">
        <v>425</v>
      </c>
      <c r="C648" s="37" t="s">
        <v>426</v>
      </c>
      <c r="E648" s="33" t="s">
        <v>414</v>
      </c>
      <c r="F648" s="6">
        <f>F646*G646/32</f>
        <v>2.9680968750000001</v>
      </c>
      <c r="G648" s="1">
        <v>0</v>
      </c>
      <c r="H648" s="2">
        <f>F648*(1+G648)</f>
        <v>2.9680968750000001</v>
      </c>
      <c r="I648" s="15" t="s">
        <v>33</v>
      </c>
      <c r="J648" s="78">
        <v>90</v>
      </c>
      <c r="K648" s="79">
        <f t="shared" ref="K648:K651" si="298">J648*H648</f>
        <v>267.12871875000002</v>
      </c>
      <c r="L648" s="79">
        <v>26</v>
      </c>
      <c r="M648" s="79">
        <f t="shared" ref="M648:M651" si="299">L648*H648</f>
        <v>77.170518749999999</v>
      </c>
      <c r="N648" s="78">
        <v>116</v>
      </c>
      <c r="O648" s="4">
        <f t="shared" ref="O648:O651" si="300">N648*H648</f>
        <v>344.2992375</v>
      </c>
      <c r="P648" s="9"/>
    </row>
    <row r="649" spans="1:16" s="8" customFormat="1" ht="14.5" x14ac:dyDescent="0.35">
      <c r="A649" s="35">
        <f>IF(I649&lt;&gt;"",1+MAX($A$1:A648),"")</f>
        <v>479</v>
      </c>
      <c r="B649" s="37" t="s">
        <v>425</v>
      </c>
      <c r="C649" s="37" t="s">
        <v>426</v>
      </c>
      <c r="E649" s="33" t="s">
        <v>395</v>
      </c>
      <c r="F649" s="6">
        <f>F646*1</f>
        <v>8.77</v>
      </c>
      <c r="G649" s="1">
        <v>0.1</v>
      </c>
      <c r="H649" s="2">
        <f t="shared" ref="H649:H651" si="301">F649*(1+G649)</f>
        <v>9.6470000000000002</v>
      </c>
      <c r="I649" s="15" t="s">
        <v>26</v>
      </c>
      <c r="J649" s="79">
        <v>2.48</v>
      </c>
      <c r="K649" s="79">
        <f t="shared" si="298"/>
        <v>23.92456</v>
      </c>
      <c r="L649" s="79">
        <v>1.52</v>
      </c>
      <c r="M649" s="79">
        <f t="shared" si="299"/>
        <v>14.663440000000001</v>
      </c>
      <c r="N649" s="78">
        <v>4</v>
      </c>
      <c r="O649" s="4">
        <f t="shared" si="300"/>
        <v>38.588000000000001</v>
      </c>
      <c r="P649" s="9"/>
    </row>
    <row r="650" spans="1:16" s="8" customFormat="1" ht="14.5" x14ac:dyDescent="0.35">
      <c r="A650" s="35">
        <f>IF(I650&lt;&gt;"",1+MAX($A$1:A649),"")</f>
        <v>480</v>
      </c>
      <c r="B650" s="37" t="s">
        <v>425</v>
      </c>
      <c r="C650" s="37" t="s">
        <v>426</v>
      </c>
      <c r="E650" s="33" t="s">
        <v>396</v>
      </c>
      <c r="F650" s="6">
        <f>F646*2</f>
        <v>17.54</v>
      </c>
      <c r="G650" s="1">
        <v>0.1</v>
      </c>
      <c r="H650" s="2">
        <f t="shared" si="301"/>
        <v>19.294</v>
      </c>
      <c r="I650" s="15" t="s">
        <v>26</v>
      </c>
      <c r="J650" s="79">
        <v>2.48</v>
      </c>
      <c r="K650" s="79">
        <f t="shared" si="298"/>
        <v>47.849119999999999</v>
      </c>
      <c r="L650" s="79">
        <v>1.52</v>
      </c>
      <c r="M650" s="79">
        <f t="shared" si="299"/>
        <v>29.326880000000003</v>
      </c>
      <c r="N650" s="78">
        <v>4</v>
      </c>
      <c r="O650" s="4">
        <f t="shared" si="300"/>
        <v>77.176000000000002</v>
      </c>
      <c r="P650" s="9"/>
    </row>
    <row r="651" spans="1:16" s="8" customFormat="1" ht="14.5" x14ac:dyDescent="0.35">
      <c r="A651" s="35">
        <f>IF(I651&lt;&gt;"",1+MAX($A$1:A650),"")</f>
        <v>481</v>
      </c>
      <c r="B651" s="37" t="s">
        <v>425</v>
      </c>
      <c r="C651" s="37" t="s">
        <v>426</v>
      </c>
      <c r="E651" s="33" t="s">
        <v>428</v>
      </c>
      <c r="F651" s="6">
        <f>F646/1.33</f>
        <v>6.5939849624060143</v>
      </c>
      <c r="G651" s="1">
        <v>0</v>
      </c>
      <c r="H651" s="2">
        <f t="shared" si="301"/>
        <v>6.5939849624060143</v>
      </c>
      <c r="I651" s="15" t="s">
        <v>33</v>
      </c>
      <c r="J651" s="79">
        <v>26.8584</v>
      </c>
      <c r="K651" s="79">
        <f t="shared" si="298"/>
        <v>177.1038857142857</v>
      </c>
      <c r="L651" s="79">
        <v>16.461600000000001</v>
      </c>
      <c r="M651" s="79">
        <f t="shared" si="299"/>
        <v>108.54754285714284</v>
      </c>
      <c r="N651" s="78">
        <v>43.32</v>
      </c>
      <c r="O651" s="4">
        <f t="shared" si="300"/>
        <v>285.65142857142854</v>
      </c>
      <c r="P651" s="9"/>
    </row>
    <row r="652" spans="1:16" x14ac:dyDescent="0.35">
      <c r="A652" s="35" t="str">
        <f>IF(I652&lt;&gt;"",1+MAX($A$1:A651),"")</f>
        <v/>
      </c>
      <c r="B652" s="59"/>
      <c r="C652" s="60"/>
      <c r="D652" s="23"/>
      <c r="E652" s="24"/>
      <c r="F652" s="51"/>
      <c r="G652" s="8"/>
      <c r="H652" s="8"/>
      <c r="J652" s="40"/>
      <c r="K652" s="40"/>
      <c r="L652" s="40"/>
      <c r="M652" s="40"/>
      <c r="N652" s="8"/>
      <c r="O652" s="8"/>
      <c r="P652" s="9"/>
    </row>
    <row r="653" spans="1:16" x14ac:dyDescent="0.35">
      <c r="A653" s="35" t="str">
        <f>IF(I653&lt;&gt;"",1+MAX($A$1:A652),"")</f>
        <v/>
      </c>
      <c r="B653" s="59"/>
      <c r="C653" s="60"/>
      <c r="D653" s="45"/>
      <c r="E653" s="50" t="s">
        <v>410</v>
      </c>
      <c r="F653" s="72">
        <v>6.8</v>
      </c>
      <c r="G653" s="71">
        <v>8</v>
      </c>
      <c r="H653" s="8"/>
      <c r="I653" s="73"/>
      <c r="J653" s="40"/>
      <c r="K653" s="40"/>
      <c r="L653" s="40"/>
      <c r="M653" s="40"/>
      <c r="N653" s="8"/>
      <c r="O653" s="8"/>
      <c r="P653" s="25"/>
    </row>
    <row r="654" spans="1:16" x14ac:dyDescent="0.35">
      <c r="A654" s="35" t="str">
        <f>IF(I654&lt;&gt;"",1+MAX($A$1:A653),"")</f>
        <v/>
      </c>
      <c r="B654" s="59"/>
      <c r="C654" s="60"/>
      <c r="D654" s="8"/>
      <c r="E654" s="33"/>
      <c r="F654" s="6"/>
      <c r="G654" s="8"/>
      <c r="H654" s="8"/>
      <c r="J654" s="40"/>
      <c r="K654" s="40"/>
      <c r="L654" s="40"/>
      <c r="M654" s="40"/>
      <c r="N654" s="8"/>
      <c r="O654" s="8"/>
      <c r="P654" s="25"/>
    </row>
    <row r="655" spans="1:16" s="8" customFormat="1" ht="14.5" x14ac:dyDescent="0.35">
      <c r="A655" s="35">
        <f>IF(I655&lt;&gt;"",1+MAX($A$1:A654),"")</f>
        <v>482</v>
      </c>
      <c r="B655" s="37" t="s">
        <v>411</v>
      </c>
      <c r="C655" s="37" t="s">
        <v>412</v>
      </c>
      <c r="E655" s="33" t="s">
        <v>395</v>
      </c>
      <c r="F655" s="6">
        <f>F653*2</f>
        <v>13.6</v>
      </c>
      <c r="G655" s="1">
        <v>0.1</v>
      </c>
      <c r="H655" s="2">
        <f t="shared" ref="H655:H657" si="302">F655*(1+G655)</f>
        <v>14.96</v>
      </c>
      <c r="I655" s="15" t="s">
        <v>26</v>
      </c>
      <c r="J655" s="79">
        <v>2.48</v>
      </c>
      <c r="K655" s="79">
        <f t="shared" ref="K655:K657" si="303">J655*H655</f>
        <v>37.1008</v>
      </c>
      <c r="L655" s="79">
        <v>1.52</v>
      </c>
      <c r="M655" s="79">
        <f t="shared" ref="M655:M657" si="304">L655*H655</f>
        <v>22.7392</v>
      </c>
      <c r="N655" s="78">
        <v>4</v>
      </c>
      <c r="O655" s="4">
        <f t="shared" ref="O655:O657" si="305">N655*H655</f>
        <v>59.84</v>
      </c>
      <c r="P655" s="9"/>
    </row>
    <row r="656" spans="1:16" s="8" customFormat="1" ht="14.5" x14ac:dyDescent="0.35">
      <c r="A656" s="35">
        <f>IF(I656&lt;&gt;"",1+MAX($A$1:A655),"")</f>
        <v>483</v>
      </c>
      <c r="B656" s="37" t="s">
        <v>411</v>
      </c>
      <c r="C656" s="37" t="s">
        <v>412</v>
      </c>
      <c r="E656" s="33" t="s">
        <v>396</v>
      </c>
      <c r="F656" s="6">
        <f>F653*4</f>
        <v>27.2</v>
      </c>
      <c r="G656" s="1">
        <v>0.1</v>
      </c>
      <c r="H656" s="2">
        <f t="shared" si="302"/>
        <v>29.92</v>
      </c>
      <c r="I656" s="15" t="s">
        <v>26</v>
      </c>
      <c r="J656" s="79">
        <v>2.48</v>
      </c>
      <c r="K656" s="79">
        <f t="shared" si="303"/>
        <v>74.201599999999999</v>
      </c>
      <c r="L656" s="79">
        <v>1.52</v>
      </c>
      <c r="M656" s="79">
        <f t="shared" si="304"/>
        <v>45.478400000000001</v>
      </c>
      <c r="N656" s="78">
        <v>4</v>
      </c>
      <c r="O656" s="4">
        <f t="shared" si="305"/>
        <v>119.68</v>
      </c>
      <c r="P656" s="9"/>
    </row>
    <row r="657" spans="1:16" s="8" customFormat="1" ht="14.5" x14ac:dyDescent="0.35">
      <c r="A657" s="35">
        <f>IF(I657&lt;&gt;"",1+MAX($A$1:A656),"")</f>
        <v>484</v>
      </c>
      <c r="B657" s="37" t="s">
        <v>411</v>
      </c>
      <c r="C657" s="37" t="s">
        <v>412</v>
      </c>
      <c r="E657" s="33" t="s">
        <v>427</v>
      </c>
      <c r="F657" s="6">
        <f>F653*2/1.33</f>
        <v>10.225563909774435</v>
      </c>
      <c r="G657" s="1">
        <v>0</v>
      </c>
      <c r="H657" s="2">
        <f t="shared" si="302"/>
        <v>10.225563909774435</v>
      </c>
      <c r="I657" s="15" t="s">
        <v>33</v>
      </c>
      <c r="J657" s="79">
        <v>19.84</v>
      </c>
      <c r="K657" s="79">
        <f t="shared" si="303"/>
        <v>202.87518796992478</v>
      </c>
      <c r="L657" s="79">
        <v>12.16</v>
      </c>
      <c r="M657" s="79">
        <f t="shared" si="304"/>
        <v>124.34285714285713</v>
      </c>
      <c r="N657" s="78">
        <v>32</v>
      </c>
      <c r="O657" s="4">
        <f t="shared" si="305"/>
        <v>327.21804511278191</v>
      </c>
      <c r="P657" s="9"/>
    </row>
    <row r="658" spans="1:16" x14ac:dyDescent="0.35">
      <c r="A658" s="35" t="str">
        <f>IF(I658&lt;&gt;"",1+MAX($A$1:A657),"")</f>
        <v/>
      </c>
      <c r="B658" s="59"/>
      <c r="C658" s="60"/>
      <c r="D658" s="23"/>
      <c r="E658" s="24"/>
      <c r="F658" s="51"/>
      <c r="G658" s="8"/>
      <c r="H658" s="8"/>
      <c r="J658" s="40"/>
      <c r="K658" s="40"/>
      <c r="L658" s="40"/>
      <c r="M658" s="40"/>
      <c r="N658" s="8"/>
      <c r="O658" s="8"/>
      <c r="P658" s="9"/>
    </row>
    <row r="659" spans="1:16" x14ac:dyDescent="0.35">
      <c r="A659" s="35" t="str">
        <f>IF(I659&lt;&gt;"",1+MAX($A$1:A658),"")</f>
        <v/>
      </c>
      <c r="B659" s="59"/>
      <c r="C659" s="60"/>
      <c r="D659" s="45"/>
      <c r="E659" s="50" t="s">
        <v>403</v>
      </c>
      <c r="F659" s="72">
        <v>88.98</v>
      </c>
      <c r="G659" s="71">
        <v>8</v>
      </c>
      <c r="H659" s="8"/>
      <c r="J659" s="40"/>
      <c r="K659" s="40"/>
      <c r="L659" s="40"/>
      <c r="M659" s="40"/>
      <c r="N659" s="8"/>
      <c r="O659" s="8"/>
      <c r="P659" s="25"/>
    </row>
    <row r="660" spans="1:16" x14ac:dyDescent="0.35">
      <c r="A660" s="35" t="str">
        <f>IF(I660&lt;&gt;"",1+MAX($A$1:A659),"")</f>
        <v/>
      </c>
      <c r="B660" s="59"/>
      <c r="C660" s="60"/>
      <c r="D660" s="8"/>
      <c r="E660" s="33"/>
      <c r="F660" s="6"/>
      <c r="G660" s="8"/>
      <c r="H660" s="8"/>
      <c r="J660" s="40"/>
      <c r="K660" s="40"/>
      <c r="L660" s="40"/>
      <c r="M660" s="40"/>
      <c r="N660" s="8"/>
      <c r="O660" s="8"/>
      <c r="P660" s="25"/>
    </row>
    <row r="661" spans="1:16" s="8" customFormat="1" ht="14.5" x14ac:dyDescent="0.35">
      <c r="A661" s="35">
        <f>IF(I661&lt;&gt;"",1+MAX($A$1:A660),"")</f>
        <v>485</v>
      </c>
      <c r="B661" s="37" t="s">
        <v>425</v>
      </c>
      <c r="C661" s="37" t="s">
        <v>426</v>
      </c>
      <c r="E661" s="33" t="s">
        <v>404</v>
      </c>
      <c r="F661" s="6">
        <f>F659*1</f>
        <v>88.98</v>
      </c>
      <c r="G661" s="1">
        <v>0.1</v>
      </c>
      <c r="H661" s="2">
        <f t="shared" ref="H661:H663" si="306">F661*(1+G661)</f>
        <v>97.878000000000014</v>
      </c>
      <c r="I661" s="15" t="s">
        <v>26</v>
      </c>
      <c r="J661" s="79">
        <v>1.8599999999999999</v>
      </c>
      <c r="K661" s="79">
        <f t="shared" ref="K661:K663" si="307">J661*H661</f>
        <v>182.05308000000002</v>
      </c>
      <c r="L661" s="79">
        <v>1.1400000000000001</v>
      </c>
      <c r="M661" s="79">
        <f t="shared" ref="M661:M663" si="308">L661*H661</f>
        <v>111.58092000000003</v>
      </c>
      <c r="N661" s="78">
        <v>3</v>
      </c>
      <c r="O661" s="4">
        <f t="shared" ref="O661:O663" si="309">N661*H661</f>
        <v>293.63400000000001</v>
      </c>
      <c r="P661" s="9"/>
    </row>
    <row r="662" spans="1:16" s="8" customFormat="1" ht="14.5" x14ac:dyDescent="0.35">
      <c r="A662" s="35">
        <f>IF(I662&lt;&gt;"",1+MAX($A$1:A661),"")</f>
        <v>486</v>
      </c>
      <c r="B662" s="37" t="s">
        <v>425</v>
      </c>
      <c r="C662" s="37" t="s">
        <v>426</v>
      </c>
      <c r="E662" s="33" t="s">
        <v>405</v>
      </c>
      <c r="F662" s="6">
        <f>F659*2</f>
        <v>177.96</v>
      </c>
      <c r="G662" s="1">
        <v>0.1</v>
      </c>
      <c r="H662" s="2">
        <f t="shared" si="306"/>
        <v>195.75600000000003</v>
      </c>
      <c r="I662" s="15" t="s">
        <v>26</v>
      </c>
      <c r="J662" s="79">
        <v>1.8599999999999999</v>
      </c>
      <c r="K662" s="79">
        <f t="shared" si="307"/>
        <v>364.10616000000005</v>
      </c>
      <c r="L662" s="79">
        <v>1.1400000000000001</v>
      </c>
      <c r="M662" s="79">
        <f t="shared" si="308"/>
        <v>223.16184000000007</v>
      </c>
      <c r="N662" s="78">
        <v>3</v>
      </c>
      <c r="O662" s="4">
        <f t="shared" si="309"/>
        <v>587.26800000000003</v>
      </c>
      <c r="P662" s="9"/>
    </row>
    <row r="663" spans="1:16" s="8" customFormat="1" ht="14.5" x14ac:dyDescent="0.35">
      <c r="A663" s="35">
        <f>IF(I663&lt;&gt;"",1+MAX($A$1:A662),"")</f>
        <v>487</v>
      </c>
      <c r="B663" s="37" t="s">
        <v>425</v>
      </c>
      <c r="C663" s="37" t="s">
        <v>426</v>
      </c>
      <c r="E663" s="33" t="s">
        <v>429</v>
      </c>
      <c r="F663" s="6">
        <f>F659/1.33</f>
        <v>66.902255639097746</v>
      </c>
      <c r="G663" s="1">
        <v>0</v>
      </c>
      <c r="H663" s="2">
        <f t="shared" si="306"/>
        <v>66.902255639097746</v>
      </c>
      <c r="I663" s="15" t="s">
        <v>33</v>
      </c>
      <c r="J663" s="79">
        <v>14.879999999999999</v>
      </c>
      <c r="K663" s="79">
        <f t="shared" si="307"/>
        <v>995.50556390977442</v>
      </c>
      <c r="L663" s="79">
        <v>9.120000000000001</v>
      </c>
      <c r="M663" s="79">
        <f t="shared" si="308"/>
        <v>610.14857142857147</v>
      </c>
      <c r="N663" s="78">
        <v>24</v>
      </c>
      <c r="O663" s="4">
        <f t="shared" si="309"/>
        <v>1605.6541353383459</v>
      </c>
      <c r="P663" s="9"/>
    </row>
    <row r="664" spans="1:16" x14ac:dyDescent="0.35">
      <c r="A664" s="35" t="str">
        <f>IF(I664&lt;&gt;"",1+MAX($A$1:A663),"")</f>
        <v/>
      </c>
      <c r="B664" s="59"/>
      <c r="C664" s="60"/>
      <c r="D664" s="23"/>
      <c r="E664" s="24"/>
      <c r="F664" s="74"/>
      <c r="G664" s="8"/>
      <c r="H664" s="8"/>
      <c r="J664" s="40"/>
      <c r="K664" s="40"/>
      <c r="L664" s="40"/>
      <c r="M664" s="40"/>
      <c r="N664" s="8"/>
      <c r="O664" s="8"/>
      <c r="P664" s="9"/>
    </row>
    <row r="665" spans="1:16" x14ac:dyDescent="0.35">
      <c r="A665" s="35" t="str">
        <f>IF(I665&lt;&gt;"",1+MAX($A$1:A664),"")</f>
        <v/>
      </c>
      <c r="B665" s="59"/>
      <c r="C665" s="60"/>
      <c r="D665" s="45"/>
      <c r="E665" s="50" t="s">
        <v>407</v>
      </c>
      <c r="F665" s="72">
        <v>39.44</v>
      </c>
      <c r="G665" s="71">
        <v>8</v>
      </c>
      <c r="H665" s="8"/>
      <c r="J665" s="40"/>
      <c r="K665" s="40"/>
      <c r="L665" s="40"/>
      <c r="M665" s="40"/>
      <c r="N665" s="8"/>
      <c r="O665" s="8"/>
      <c r="P665" s="25"/>
    </row>
    <row r="666" spans="1:16" x14ac:dyDescent="0.35">
      <c r="A666" s="35" t="str">
        <f>IF(I666&lt;&gt;"",1+MAX($A$1:A665),"")</f>
        <v/>
      </c>
      <c r="B666" s="59"/>
      <c r="C666" s="60"/>
      <c r="D666" s="8"/>
      <c r="E666" s="33"/>
      <c r="F666" s="6"/>
      <c r="G666" s="8"/>
      <c r="H666" s="8"/>
      <c r="J666" s="40"/>
      <c r="K666" s="40"/>
      <c r="L666" s="40"/>
      <c r="M666" s="40"/>
      <c r="N666" s="8"/>
      <c r="O666" s="8"/>
      <c r="P666" s="25"/>
    </row>
    <row r="667" spans="1:16" s="8" customFormat="1" ht="14.5" x14ac:dyDescent="0.35">
      <c r="A667" s="35">
        <f>IF(I667&lt;&gt;"",1+MAX($A$1:A666),"")</f>
        <v>488</v>
      </c>
      <c r="B667" s="37" t="s">
        <v>425</v>
      </c>
      <c r="C667" s="37" t="s">
        <v>426</v>
      </c>
      <c r="E667" s="33" t="s">
        <v>404</v>
      </c>
      <c r="F667" s="6">
        <f>F665*1</f>
        <v>39.44</v>
      </c>
      <c r="G667" s="1">
        <v>0.1</v>
      </c>
      <c r="H667" s="2">
        <f t="shared" ref="H667:H669" si="310">F667*(1+G667)</f>
        <v>43.384</v>
      </c>
      <c r="I667" s="15" t="s">
        <v>26</v>
      </c>
      <c r="J667" s="79">
        <v>1.8599999999999999</v>
      </c>
      <c r="K667" s="79">
        <f t="shared" ref="K667:K669" si="311">J667*H667</f>
        <v>80.694239999999994</v>
      </c>
      <c r="L667" s="79">
        <v>1.1400000000000001</v>
      </c>
      <c r="M667" s="79">
        <f t="shared" ref="M667:M669" si="312">L667*H667</f>
        <v>49.457760000000007</v>
      </c>
      <c r="N667" s="78">
        <v>3</v>
      </c>
      <c r="O667" s="4">
        <f t="shared" ref="O667:O669" si="313">N667*H667</f>
        <v>130.15199999999999</v>
      </c>
      <c r="P667" s="9"/>
    </row>
    <row r="668" spans="1:16" s="8" customFormat="1" ht="14.5" x14ac:dyDescent="0.35">
      <c r="A668" s="35">
        <f>IF(I668&lt;&gt;"",1+MAX($A$1:A667),"")</f>
        <v>489</v>
      </c>
      <c r="B668" s="37" t="s">
        <v>425</v>
      </c>
      <c r="C668" s="37" t="s">
        <v>426</v>
      </c>
      <c r="E668" s="33" t="s">
        <v>405</v>
      </c>
      <c r="F668" s="6">
        <f>F665*2</f>
        <v>78.88</v>
      </c>
      <c r="G668" s="1">
        <v>0.1</v>
      </c>
      <c r="H668" s="2">
        <f t="shared" si="310"/>
        <v>86.768000000000001</v>
      </c>
      <c r="I668" s="15" t="s">
        <v>26</v>
      </c>
      <c r="J668" s="79">
        <v>1.8599999999999999</v>
      </c>
      <c r="K668" s="79">
        <f t="shared" si="311"/>
        <v>161.38847999999999</v>
      </c>
      <c r="L668" s="79">
        <v>1.1400000000000001</v>
      </c>
      <c r="M668" s="79">
        <f t="shared" si="312"/>
        <v>98.915520000000015</v>
      </c>
      <c r="N668" s="78">
        <v>3</v>
      </c>
      <c r="O668" s="4">
        <f t="shared" si="313"/>
        <v>260.30399999999997</v>
      </c>
      <c r="P668" s="9"/>
    </row>
    <row r="669" spans="1:16" s="8" customFormat="1" ht="14.5" x14ac:dyDescent="0.35">
      <c r="A669" s="35">
        <f>IF(I669&lt;&gt;"",1+MAX($A$1:A668),"")</f>
        <v>490</v>
      </c>
      <c r="B669" s="37" t="s">
        <v>425</v>
      </c>
      <c r="C669" s="37" t="s">
        <v>426</v>
      </c>
      <c r="E669" s="33" t="s">
        <v>429</v>
      </c>
      <c r="F669" s="6">
        <f>F665/1.33</f>
        <v>29.65413533834586</v>
      </c>
      <c r="G669" s="1">
        <v>0</v>
      </c>
      <c r="H669" s="2">
        <f t="shared" si="310"/>
        <v>29.65413533834586</v>
      </c>
      <c r="I669" s="15" t="s">
        <v>33</v>
      </c>
      <c r="J669" s="79">
        <v>14.879999999999999</v>
      </c>
      <c r="K669" s="79">
        <f t="shared" si="311"/>
        <v>441.25353383458639</v>
      </c>
      <c r="L669" s="79">
        <v>9.120000000000001</v>
      </c>
      <c r="M669" s="79">
        <f t="shared" si="312"/>
        <v>270.44571428571425</v>
      </c>
      <c r="N669" s="78">
        <v>24</v>
      </c>
      <c r="O669" s="4">
        <f t="shared" si="313"/>
        <v>711.69924812030058</v>
      </c>
      <c r="P669" s="9"/>
    </row>
    <row r="670" spans="1:16" x14ac:dyDescent="0.35">
      <c r="A670" s="35" t="str">
        <f>IF(I670&lt;&gt;"",1+MAX($A$1:A669),"")</f>
        <v/>
      </c>
      <c r="B670" s="59"/>
      <c r="C670" s="60"/>
      <c r="D670" s="23"/>
      <c r="E670" s="24"/>
      <c r="F670" s="6"/>
      <c r="G670" s="8"/>
      <c r="H670" s="8"/>
      <c r="J670" s="40"/>
      <c r="K670" s="40"/>
      <c r="L670" s="40"/>
      <c r="M670" s="40"/>
      <c r="N670" s="8"/>
      <c r="O670" s="8"/>
      <c r="P670" s="9"/>
    </row>
    <row r="671" spans="1:16" x14ac:dyDescent="0.35">
      <c r="A671" s="35" t="str">
        <f>IF(I671&lt;&gt;"",1+MAX($A$1:A670),"")</f>
        <v/>
      </c>
      <c r="B671" s="59"/>
      <c r="C671" s="60"/>
      <c r="D671" s="45"/>
      <c r="E671" s="50" t="s">
        <v>403</v>
      </c>
      <c r="F671" s="72">
        <v>34.5</v>
      </c>
      <c r="G671" s="71">
        <v>10.83</v>
      </c>
      <c r="H671" s="8"/>
      <c r="J671" s="40"/>
      <c r="K671" s="40"/>
      <c r="L671" s="40"/>
      <c r="M671" s="40"/>
      <c r="N671" s="8"/>
      <c r="O671" s="8"/>
      <c r="P671" s="25"/>
    </row>
    <row r="672" spans="1:16" x14ac:dyDescent="0.35">
      <c r="A672" s="35" t="str">
        <f>IF(I672&lt;&gt;"",1+MAX($A$1:A671),"")</f>
        <v/>
      </c>
      <c r="B672" s="59"/>
      <c r="C672" s="60"/>
      <c r="D672" s="8"/>
      <c r="E672" s="33"/>
      <c r="F672" s="51"/>
      <c r="G672" s="8"/>
      <c r="H672" s="8"/>
      <c r="J672" s="40"/>
      <c r="K672" s="40"/>
      <c r="L672" s="40"/>
      <c r="M672" s="40"/>
      <c r="N672" s="8"/>
      <c r="O672" s="8"/>
      <c r="P672" s="25"/>
    </row>
    <row r="673" spans="1:16" s="8" customFormat="1" ht="14.5" x14ac:dyDescent="0.35">
      <c r="A673" s="35">
        <f>IF(I673&lt;&gt;"",1+MAX($A$1:A672),"")</f>
        <v>491</v>
      </c>
      <c r="B673" s="37" t="s">
        <v>425</v>
      </c>
      <c r="C673" s="37" t="s">
        <v>426</v>
      </c>
      <c r="E673" s="33" t="s">
        <v>404</v>
      </c>
      <c r="F673" s="6">
        <f>F671*1</f>
        <v>34.5</v>
      </c>
      <c r="G673" s="1">
        <v>0.1</v>
      </c>
      <c r="H673" s="2">
        <f t="shared" ref="H673:H675" si="314">F673*(1+G673)</f>
        <v>37.950000000000003</v>
      </c>
      <c r="I673" s="15" t="s">
        <v>26</v>
      </c>
      <c r="J673" s="79">
        <v>1.8599999999999999</v>
      </c>
      <c r="K673" s="79">
        <f t="shared" ref="K673:K675" si="315">J673*H673</f>
        <v>70.587000000000003</v>
      </c>
      <c r="L673" s="79">
        <v>1.1400000000000001</v>
      </c>
      <c r="M673" s="79">
        <f t="shared" ref="M673:M675" si="316">L673*H673</f>
        <v>43.263000000000005</v>
      </c>
      <c r="N673" s="78">
        <v>3</v>
      </c>
      <c r="O673" s="4">
        <f t="shared" ref="O673:O675" si="317">N673*H673</f>
        <v>113.85000000000001</v>
      </c>
      <c r="P673" s="9"/>
    </row>
    <row r="674" spans="1:16" s="8" customFormat="1" ht="14.5" x14ac:dyDescent="0.35">
      <c r="A674" s="35">
        <f>IF(I674&lt;&gt;"",1+MAX($A$1:A673),"")</f>
        <v>492</v>
      </c>
      <c r="B674" s="37" t="s">
        <v>425</v>
      </c>
      <c r="C674" s="37" t="s">
        <v>426</v>
      </c>
      <c r="E674" s="33" t="s">
        <v>405</v>
      </c>
      <c r="F674" s="6">
        <f>F671*2</f>
        <v>69</v>
      </c>
      <c r="G674" s="1">
        <v>0.1</v>
      </c>
      <c r="H674" s="2">
        <f t="shared" si="314"/>
        <v>75.900000000000006</v>
      </c>
      <c r="I674" s="15" t="s">
        <v>26</v>
      </c>
      <c r="J674" s="79">
        <v>1.8599999999999999</v>
      </c>
      <c r="K674" s="79">
        <f t="shared" si="315"/>
        <v>141.17400000000001</v>
      </c>
      <c r="L674" s="79">
        <v>1.1400000000000001</v>
      </c>
      <c r="M674" s="79">
        <f t="shared" si="316"/>
        <v>86.52600000000001</v>
      </c>
      <c r="N674" s="78">
        <v>3</v>
      </c>
      <c r="O674" s="4">
        <f t="shared" si="317"/>
        <v>227.70000000000002</v>
      </c>
      <c r="P674" s="9"/>
    </row>
    <row r="675" spans="1:16" s="8" customFormat="1" ht="14.5" x14ac:dyDescent="0.35">
      <c r="A675" s="35">
        <f>IF(I675&lt;&gt;"",1+MAX($A$1:A674),"")</f>
        <v>493</v>
      </c>
      <c r="B675" s="37" t="s">
        <v>425</v>
      </c>
      <c r="C675" s="37" t="s">
        <v>426</v>
      </c>
      <c r="E675" s="33" t="s">
        <v>430</v>
      </c>
      <c r="F675" s="6">
        <f>F671/1.33</f>
        <v>25.939849624060148</v>
      </c>
      <c r="G675" s="1">
        <v>0</v>
      </c>
      <c r="H675" s="2">
        <f t="shared" si="314"/>
        <v>25.939849624060148</v>
      </c>
      <c r="I675" s="15" t="s">
        <v>33</v>
      </c>
      <c r="J675" s="79">
        <v>20.143800000000002</v>
      </c>
      <c r="K675" s="79">
        <f t="shared" si="315"/>
        <v>522.52714285714285</v>
      </c>
      <c r="L675" s="79">
        <v>12.346200000000001</v>
      </c>
      <c r="M675" s="79">
        <f t="shared" si="316"/>
        <v>320.25857142857143</v>
      </c>
      <c r="N675" s="78">
        <v>32.49</v>
      </c>
      <c r="O675" s="4">
        <f t="shared" si="317"/>
        <v>842.78571428571422</v>
      </c>
      <c r="P675" s="9"/>
    </row>
    <row r="676" spans="1:16" x14ac:dyDescent="0.35">
      <c r="A676" s="35" t="str">
        <f>IF(I676&lt;&gt;"",1+MAX($A$1:A675),"")</f>
        <v/>
      </c>
      <c r="B676" s="59"/>
      <c r="C676" s="60"/>
      <c r="D676" s="23"/>
      <c r="E676" s="24"/>
      <c r="F676" s="51"/>
      <c r="G676" s="8"/>
      <c r="H676" s="8"/>
      <c r="J676" s="40"/>
      <c r="K676" s="40"/>
      <c r="L676" s="40"/>
      <c r="M676" s="40"/>
      <c r="N676" s="8"/>
      <c r="O676" s="8"/>
      <c r="P676" s="9"/>
    </row>
    <row r="677" spans="1:16" x14ac:dyDescent="0.35">
      <c r="A677" s="35" t="str">
        <f>IF(I677&lt;&gt;"",1+MAX($A$1:A676),"")</f>
        <v/>
      </c>
      <c r="B677" s="59"/>
      <c r="C677" s="60"/>
      <c r="D677" s="45"/>
      <c r="E677" s="50" t="s">
        <v>407</v>
      </c>
      <c r="F677" s="72">
        <v>23.94</v>
      </c>
      <c r="G677" s="71">
        <v>10.83</v>
      </c>
      <c r="H677" s="8"/>
      <c r="J677" s="40"/>
      <c r="K677" s="40"/>
      <c r="L677" s="40"/>
      <c r="M677" s="40"/>
      <c r="N677" s="8"/>
      <c r="O677" s="8"/>
      <c r="P677" s="25"/>
    </row>
    <row r="678" spans="1:16" x14ac:dyDescent="0.35">
      <c r="A678" s="35" t="str">
        <f>IF(I678&lt;&gt;"",1+MAX($A$1:A677),"")</f>
        <v/>
      </c>
      <c r="B678" s="59"/>
      <c r="C678" s="60"/>
      <c r="D678" s="8"/>
      <c r="E678" s="33"/>
      <c r="F678" s="6"/>
      <c r="G678" s="8"/>
      <c r="H678" s="8"/>
      <c r="J678" s="40"/>
      <c r="K678" s="40"/>
      <c r="L678" s="40"/>
      <c r="M678" s="40"/>
      <c r="N678" s="8"/>
      <c r="O678" s="8"/>
      <c r="P678" s="25"/>
    </row>
    <row r="679" spans="1:16" s="8" customFormat="1" ht="14.5" x14ac:dyDescent="0.35">
      <c r="A679" s="35">
        <f>IF(I679&lt;&gt;"",1+MAX($A$1:A678),"")</f>
        <v>494</v>
      </c>
      <c r="B679" s="37" t="s">
        <v>425</v>
      </c>
      <c r="C679" s="37" t="s">
        <v>426</v>
      </c>
      <c r="E679" s="33" t="s">
        <v>404</v>
      </c>
      <c r="F679" s="6">
        <f>F677*1</f>
        <v>23.94</v>
      </c>
      <c r="G679" s="1">
        <v>0.1</v>
      </c>
      <c r="H679" s="2">
        <f t="shared" ref="H679:H681" si="318">F679*(1+G679)</f>
        <v>26.334000000000003</v>
      </c>
      <c r="I679" s="15" t="s">
        <v>26</v>
      </c>
      <c r="J679" s="79">
        <v>1.8599999999999999</v>
      </c>
      <c r="K679" s="79">
        <f t="shared" ref="K679:K681" si="319">J679*H679</f>
        <v>48.98124</v>
      </c>
      <c r="L679" s="79">
        <v>1.1400000000000001</v>
      </c>
      <c r="M679" s="79">
        <f t="shared" ref="M679:M681" si="320">L679*H679</f>
        <v>30.020760000000006</v>
      </c>
      <c r="N679" s="78">
        <v>3</v>
      </c>
      <c r="O679" s="4">
        <f t="shared" ref="O679:O681" si="321">N679*H679</f>
        <v>79.00200000000001</v>
      </c>
      <c r="P679" s="9"/>
    </row>
    <row r="680" spans="1:16" s="8" customFormat="1" ht="14.5" x14ac:dyDescent="0.35">
      <c r="A680" s="35">
        <f>IF(I680&lt;&gt;"",1+MAX($A$1:A679),"")</f>
        <v>495</v>
      </c>
      <c r="B680" s="37" t="s">
        <v>425</v>
      </c>
      <c r="C680" s="37" t="s">
        <v>426</v>
      </c>
      <c r="E680" s="33" t="s">
        <v>405</v>
      </c>
      <c r="F680" s="6">
        <f>F677*2</f>
        <v>47.88</v>
      </c>
      <c r="G680" s="1">
        <v>0.1</v>
      </c>
      <c r="H680" s="2">
        <f t="shared" si="318"/>
        <v>52.668000000000006</v>
      </c>
      <c r="I680" s="15" t="s">
        <v>26</v>
      </c>
      <c r="J680" s="79">
        <v>1.8599999999999999</v>
      </c>
      <c r="K680" s="79">
        <f t="shared" si="319"/>
        <v>97.962479999999999</v>
      </c>
      <c r="L680" s="79">
        <v>1.1400000000000001</v>
      </c>
      <c r="M680" s="79">
        <f t="shared" si="320"/>
        <v>60.041520000000013</v>
      </c>
      <c r="N680" s="78">
        <v>3</v>
      </c>
      <c r="O680" s="4">
        <f t="shared" si="321"/>
        <v>158.00400000000002</v>
      </c>
      <c r="P680" s="9"/>
    </row>
    <row r="681" spans="1:16" s="8" customFormat="1" ht="14.5" x14ac:dyDescent="0.35">
      <c r="A681" s="35">
        <f>IF(I681&lt;&gt;"",1+MAX($A$1:A680),"")</f>
        <v>496</v>
      </c>
      <c r="B681" s="37" t="s">
        <v>425</v>
      </c>
      <c r="C681" s="37" t="s">
        <v>426</v>
      </c>
      <c r="E681" s="33" t="s">
        <v>430</v>
      </c>
      <c r="F681" s="6">
        <f>F677/1.33</f>
        <v>18</v>
      </c>
      <c r="G681" s="1">
        <v>0</v>
      </c>
      <c r="H681" s="2">
        <f t="shared" si="318"/>
        <v>18</v>
      </c>
      <c r="I681" s="15" t="s">
        <v>33</v>
      </c>
      <c r="J681" s="79">
        <v>20.143800000000002</v>
      </c>
      <c r="K681" s="79">
        <f t="shared" si="319"/>
        <v>362.58840000000004</v>
      </c>
      <c r="L681" s="79">
        <v>12.346200000000001</v>
      </c>
      <c r="M681" s="79">
        <f t="shared" si="320"/>
        <v>222.23160000000001</v>
      </c>
      <c r="N681" s="78">
        <v>32.49</v>
      </c>
      <c r="O681" s="4">
        <f t="shared" si="321"/>
        <v>584.82000000000005</v>
      </c>
      <c r="P681" s="9"/>
    </row>
    <row r="682" spans="1:16" x14ac:dyDescent="0.35">
      <c r="A682" s="35" t="str">
        <f>IF(I682&lt;&gt;"",1+MAX($A$1:A681),"")</f>
        <v/>
      </c>
      <c r="B682" s="59"/>
      <c r="C682" s="60"/>
      <c r="D682" s="23"/>
      <c r="E682" s="24"/>
      <c r="F682" s="6"/>
      <c r="G682" s="8"/>
      <c r="H682" s="8"/>
      <c r="J682" s="40"/>
      <c r="K682" s="40"/>
      <c r="L682" s="40"/>
      <c r="M682" s="40"/>
      <c r="N682" s="8"/>
      <c r="O682" s="8"/>
      <c r="P682" s="9"/>
    </row>
    <row r="683" spans="1:16" x14ac:dyDescent="0.35">
      <c r="A683" s="35" t="str">
        <f>IF(I683&lt;&gt;"",1+MAX($A$1:A682),"")</f>
        <v/>
      </c>
      <c r="B683" s="59"/>
      <c r="C683" s="60"/>
      <c r="D683" s="45"/>
      <c r="E683" s="50" t="s">
        <v>408</v>
      </c>
      <c r="F683" s="72">
        <v>8.2899999999999991</v>
      </c>
      <c r="G683" s="71">
        <v>10.83</v>
      </c>
      <c r="H683" s="8"/>
      <c r="J683" s="40"/>
      <c r="K683" s="40"/>
      <c r="L683" s="40"/>
      <c r="M683" s="40"/>
      <c r="N683" s="8"/>
      <c r="O683" s="8"/>
      <c r="P683" s="25"/>
    </row>
    <row r="684" spans="1:16" x14ac:dyDescent="0.35">
      <c r="A684" s="35" t="str">
        <f>IF(I684&lt;&gt;"",1+MAX($A$1:A683),"")</f>
        <v/>
      </c>
      <c r="B684" s="59"/>
      <c r="C684" s="60"/>
      <c r="D684" s="8"/>
      <c r="E684" s="33"/>
      <c r="F684" s="51"/>
      <c r="G684" s="8"/>
      <c r="H684" s="8"/>
      <c r="J684" s="40"/>
      <c r="K684" s="40"/>
      <c r="L684" s="40"/>
      <c r="M684" s="40"/>
      <c r="N684" s="8"/>
      <c r="O684" s="8"/>
      <c r="P684" s="25"/>
    </row>
    <row r="685" spans="1:16" s="8" customFormat="1" ht="14.5" x14ac:dyDescent="0.35">
      <c r="A685" s="35">
        <f>IF(I685&lt;&gt;"",1+MAX($A$1:A684),"")</f>
        <v>497</v>
      </c>
      <c r="B685" s="37" t="s">
        <v>425</v>
      </c>
      <c r="C685" s="37" t="s">
        <v>426</v>
      </c>
      <c r="E685" s="33" t="s">
        <v>404</v>
      </c>
      <c r="F685" s="6">
        <f>F683*1</f>
        <v>8.2899999999999991</v>
      </c>
      <c r="G685" s="1">
        <v>0.1</v>
      </c>
      <c r="H685" s="2">
        <f t="shared" ref="H685:H687" si="322">F685*(1+G685)</f>
        <v>9.1189999999999998</v>
      </c>
      <c r="I685" s="15" t="s">
        <v>26</v>
      </c>
      <c r="J685" s="79">
        <v>1.8599999999999999</v>
      </c>
      <c r="K685" s="79">
        <f t="shared" ref="K685:K687" si="323">J685*H685</f>
        <v>16.96134</v>
      </c>
      <c r="L685" s="79">
        <v>1.1400000000000001</v>
      </c>
      <c r="M685" s="79">
        <f t="shared" ref="M685:M687" si="324">L685*H685</f>
        <v>10.395660000000001</v>
      </c>
      <c r="N685" s="78">
        <v>3</v>
      </c>
      <c r="O685" s="4">
        <f t="shared" ref="O685:O687" si="325">N685*H685</f>
        <v>27.356999999999999</v>
      </c>
      <c r="P685" s="9"/>
    </row>
    <row r="686" spans="1:16" s="8" customFormat="1" ht="14.5" x14ac:dyDescent="0.35">
      <c r="A686" s="35">
        <f>IF(I686&lt;&gt;"",1+MAX($A$1:A685),"")</f>
        <v>498</v>
      </c>
      <c r="B686" s="37" t="s">
        <v>425</v>
      </c>
      <c r="C686" s="37" t="s">
        <v>426</v>
      </c>
      <c r="E686" s="33" t="s">
        <v>405</v>
      </c>
      <c r="F686" s="6">
        <f>F683*2</f>
        <v>16.579999999999998</v>
      </c>
      <c r="G686" s="1">
        <v>0.1</v>
      </c>
      <c r="H686" s="2">
        <f t="shared" si="322"/>
        <v>18.238</v>
      </c>
      <c r="I686" s="15" t="s">
        <v>26</v>
      </c>
      <c r="J686" s="79">
        <v>1.8599999999999999</v>
      </c>
      <c r="K686" s="79">
        <f t="shared" si="323"/>
        <v>33.92268</v>
      </c>
      <c r="L686" s="79">
        <v>1.1400000000000001</v>
      </c>
      <c r="M686" s="79">
        <f t="shared" si="324"/>
        <v>20.791320000000002</v>
      </c>
      <c r="N686" s="78">
        <v>3</v>
      </c>
      <c r="O686" s="4">
        <f t="shared" si="325"/>
        <v>54.713999999999999</v>
      </c>
      <c r="P686" s="9"/>
    </row>
    <row r="687" spans="1:16" s="8" customFormat="1" ht="14.5" x14ac:dyDescent="0.35">
      <c r="A687" s="35">
        <f>IF(I687&lt;&gt;"",1+MAX($A$1:A686),"")</f>
        <v>499</v>
      </c>
      <c r="B687" s="37"/>
      <c r="C687" s="37"/>
      <c r="E687" s="33" t="s">
        <v>430</v>
      </c>
      <c r="F687" s="6">
        <f>F683/1.33</f>
        <v>6.2330827067669166</v>
      </c>
      <c r="G687" s="1">
        <v>0</v>
      </c>
      <c r="H687" s="2">
        <f t="shared" si="322"/>
        <v>6.2330827067669166</v>
      </c>
      <c r="I687" s="15" t="s">
        <v>33</v>
      </c>
      <c r="J687" s="79">
        <v>20.143800000000002</v>
      </c>
      <c r="K687" s="79">
        <f t="shared" si="323"/>
        <v>125.55797142857143</v>
      </c>
      <c r="L687" s="79">
        <v>12.346200000000001</v>
      </c>
      <c r="M687" s="79">
        <f t="shared" si="324"/>
        <v>76.954885714285709</v>
      </c>
      <c r="N687" s="78">
        <v>32.49</v>
      </c>
      <c r="O687" s="4">
        <f t="shared" si="325"/>
        <v>202.51285714285714</v>
      </c>
      <c r="P687" s="9"/>
    </row>
    <row r="688" spans="1:16" x14ac:dyDescent="0.35">
      <c r="A688" s="35" t="str">
        <f>IF(I688&lt;&gt;"",1+MAX($A$1:A687),"")</f>
        <v/>
      </c>
      <c r="B688" s="59"/>
      <c r="C688" s="60"/>
      <c r="D688" s="23"/>
      <c r="E688" s="24"/>
      <c r="F688" s="6"/>
      <c r="G688" s="8"/>
      <c r="H688" s="8"/>
      <c r="J688" s="40"/>
      <c r="K688" s="40"/>
      <c r="L688" s="40"/>
      <c r="M688" s="40"/>
      <c r="N688" s="8"/>
      <c r="O688" s="8"/>
      <c r="P688" s="9"/>
    </row>
    <row r="689" spans="1:17" x14ac:dyDescent="0.35">
      <c r="A689" s="35" t="str">
        <f>IF(I689&lt;&gt;"",1+MAX($A$1:A688),"")</f>
        <v/>
      </c>
      <c r="B689" s="59"/>
      <c r="C689" s="60"/>
      <c r="D689" s="45"/>
      <c r="E689" s="50" t="s">
        <v>421</v>
      </c>
      <c r="F689" s="75">
        <v>6.22</v>
      </c>
      <c r="G689" s="71">
        <v>8</v>
      </c>
      <c r="H689" s="8"/>
      <c r="J689" s="40"/>
      <c r="K689" s="40"/>
      <c r="L689" s="40"/>
      <c r="M689" s="40"/>
      <c r="N689" s="8"/>
      <c r="O689" s="8"/>
      <c r="P689" s="25"/>
    </row>
    <row r="690" spans="1:17" x14ac:dyDescent="0.35">
      <c r="A690" s="35" t="str">
        <f>IF(I690&lt;&gt;"",1+MAX($A$1:A689),"")</f>
        <v/>
      </c>
      <c r="B690" s="59"/>
      <c r="C690" s="60"/>
      <c r="D690" s="8"/>
      <c r="E690" s="33"/>
      <c r="F690" s="6"/>
      <c r="G690" s="8"/>
      <c r="H690" s="8"/>
      <c r="J690" s="40"/>
      <c r="K690" s="40"/>
      <c r="L690" s="40"/>
      <c r="M690" s="40"/>
      <c r="N690" s="8"/>
      <c r="O690" s="8"/>
      <c r="P690" s="25"/>
    </row>
    <row r="691" spans="1:17" s="8" customFormat="1" ht="14.5" x14ac:dyDescent="0.35">
      <c r="A691" s="35">
        <f>IF(I691&lt;&gt;"",1+MAX($A$1:A690),"")</f>
        <v>500</v>
      </c>
      <c r="B691" s="37" t="s">
        <v>425</v>
      </c>
      <c r="C691" s="37" t="s">
        <v>426</v>
      </c>
      <c r="E691" s="33" t="s">
        <v>395</v>
      </c>
      <c r="F691" s="6">
        <f>F689*1</f>
        <v>6.22</v>
      </c>
      <c r="G691" s="1">
        <v>0.1</v>
      </c>
      <c r="H691" s="2">
        <f t="shared" ref="H691:H693" si="326">F691*(1+G691)</f>
        <v>6.8420000000000005</v>
      </c>
      <c r="I691" s="15" t="s">
        <v>26</v>
      </c>
      <c r="J691" s="79">
        <v>2.48</v>
      </c>
      <c r="K691" s="79">
        <f t="shared" ref="K691:K693" si="327">J691*H691</f>
        <v>16.968160000000001</v>
      </c>
      <c r="L691" s="79">
        <v>1.52</v>
      </c>
      <c r="M691" s="79">
        <f t="shared" ref="M691:M693" si="328">L691*H691</f>
        <v>10.399840000000001</v>
      </c>
      <c r="N691" s="78">
        <v>4</v>
      </c>
      <c r="O691" s="4">
        <f t="shared" ref="O691:O693" si="329">N691*H691</f>
        <v>27.368000000000002</v>
      </c>
      <c r="P691" s="9"/>
    </row>
    <row r="692" spans="1:17" s="8" customFormat="1" ht="14.5" x14ac:dyDescent="0.35">
      <c r="A692" s="35">
        <f>IF(I692&lt;&gt;"",1+MAX($A$1:A691),"")</f>
        <v>501</v>
      </c>
      <c r="B692" s="37" t="s">
        <v>425</v>
      </c>
      <c r="C692" s="37" t="s">
        <v>426</v>
      </c>
      <c r="E692" s="33" t="s">
        <v>396</v>
      </c>
      <c r="F692" s="6">
        <f>F689*2</f>
        <v>12.44</v>
      </c>
      <c r="G692" s="1">
        <v>0.1</v>
      </c>
      <c r="H692" s="2">
        <f t="shared" si="326"/>
        <v>13.684000000000001</v>
      </c>
      <c r="I692" s="15" t="s">
        <v>26</v>
      </c>
      <c r="J692" s="79">
        <v>2.48</v>
      </c>
      <c r="K692" s="79">
        <f t="shared" si="327"/>
        <v>33.936320000000002</v>
      </c>
      <c r="L692" s="79">
        <v>1.52</v>
      </c>
      <c r="M692" s="79">
        <f t="shared" si="328"/>
        <v>20.799680000000002</v>
      </c>
      <c r="N692" s="78">
        <v>4</v>
      </c>
      <c r="O692" s="4">
        <f t="shared" si="329"/>
        <v>54.736000000000004</v>
      </c>
      <c r="P692" s="9"/>
    </row>
    <row r="693" spans="1:17" s="8" customFormat="1" ht="14.5" x14ac:dyDescent="0.35">
      <c r="A693" s="35">
        <f>IF(I693&lt;&gt;"",1+MAX($A$1:A692),"")</f>
        <v>502</v>
      </c>
      <c r="B693" s="37" t="s">
        <v>425</v>
      </c>
      <c r="C693" s="37" t="s">
        <v>426</v>
      </c>
      <c r="E693" s="33" t="s">
        <v>427</v>
      </c>
      <c r="F693" s="6">
        <f>F689/1.33</f>
        <v>4.6766917293233075</v>
      </c>
      <c r="G693" s="1">
        <v>0</v>
      </c>
      <c r="H693" s="2">
        <f t="shared" si="326"/>
        <v>4.6766917293233075</v>
      </c>
      <c r="I693" s="15" t="s">
        <v>33</v>
      </c>
      <c r="J693" s="79">
        <v>19.84</v>
      </c>
      <c r="K693" s="79">
        <f t="shared" si="327"/>
        <v>92.785563909774424</v>
      </c>
      <c r="L693" s="79">
        <v>12.16</v>
      </c>
      <c r="M693" s="79">
        <f t="shared" si="328"/>
        <v>56.868571428571421</v>
      </c>
      <c r="N693" s="78">
        <v>32</v>
      </c>
      <c r="O693" s="4">
        <f t="shared" si="329"/>
        <v>149.65413533834584</v>
      </c>
      <c r="P693" s="9"/>
    </row>
    <row r="694" spans="1:17" s="5" customFormat="1" ht="16" thickBot="1" x14ac:dyDescent="0.4">
      <c r="A694" s="35" t="str">
        <f>IF(I694&lt;&gt;"",1+MAX($A$1:A693),"")</f>
        <v/>
      </c>
      <c r="B694" s="64"/>
      <c r="C694" s="65"/>
      <c r="D694" s="23"/>
      <c r="E694" s="24"/>
      <c r="F694" s="51"/>
      <c r="G694" s="8"/>
      <c r="H694" s="8"/>
      <c r="I694" s="8"/>
      <c r="J694" s="40"/>
      <c r="K694" s="40"/>
      <c r="L694" s="40"/>
      <c r="M694" s="40"/>
      <c r="N694" s="8"/>
      <c r="O694" s="8"/>
      <c r="P694" s="9"/>
    </row>
    <row r="695" spans="1:17" ht="16" thickBot="1" x14ac:dyDescent="0.4">
      <c r="A695" s="114" t="s">
        <v>2</v>
      </c>
      <c r="B695" s="115"/>
      <c r="C695" s="115"/>
      <c r="D695" s="115"/>
      <c r="E695" s="10"/>
      <c r="F695" s="52"/>
      <c r="G695" s="11"/>
      <c r="H695" s="11"/>
      <c r="I695" s="19"/>
      <c r="J695" s="19"/>
      <c r="K695" s="19"/>
      <c r="L695" s="19"/>
      <c r="M695" s="19"/>
      <c r="N695" s="10"/>
      <c r="O695" s="12">
        <f>SUM(O7:O694)</f>
        <v>350613.31281802658</v>
      </c>
      <c r="P695" s="13">
        <f>SUM(P6:P694)</f>
        <v>350613.31281802634</v>
      </c>
    </row>
    <row r="696" spans="1:17" ht="16" thickBot="1" x14ac:dyDescent="0.4">
      <c r="A696" s="38" t="s">
        <v>9</v>
      </c>
      <c r="D696" s="39"/>
      <c r="E696" s="10"/>
      <c r="F696" s="52"/>
      <c r="G696" s="11"/>
      <c r="H696" s="11"/>
      <c r="I696" s="19"/>
      <c r="J696" s="19"/>
      <c r="K696" s="19"/>
      <c r="L696" s="19"/>
      <c r="M696" s="19"/>
      <c r="N696" s="14">
        <v>0.25</v>
      </c>
      <c r="O696" s="12">
        <f>N696*O695</f>
        <v>87653.328204506644</v>
      </c>
      <c r="P696" s="13">
        <f>N696*P695</f>
        <v>87653.328204506586</v>
      </c>
    </row>
    <row r="697" spans="1:17" ht="16" thickBot="1" x14ac:dyDescent="0.4">
      <c r="A697" s="114" t="s">
        <v>8</v>
      </c>
      <c r="B697" s="115"/>
      <c r="C697" s="115"/>
      <c r="D697" s="115"/>
      <c r="E697" s="10"/>
      <c r="F697" s="52"/>
      <c r="G697" s="11"/>
      <c r="H697" s="11"/>
      <c r="I697" s="19"/>
      <c r="J697" s="19"/>
      <c r="K697" s="19"/>
      <c r="L697" s="19"/>
      <c r="M697" s="19"/>
      <c r="N697" s="10"/>
      <c r="O697" s="12">
        <f>SUM(O695:O696)</f>
        <v>438266.64102253324</v>
      </c>
      <c r="P697" s="13">
        <f>SUM(P695:P696)</f>
        <v>438266.64102253295</v>
      </c>
    </row>
    <row r="698" spans="1:17" x14ac:dyDescent="0.35">
      <c r="P698" s="55"/>
    </row>
    <row r="699" spans="1:17" x14ac:dyDescent="0.35">
      <c r="P699" s="55"/>
    </row>
    <row r="700" spans="1:17" x14ac:dyDescent="0.35">
      <c r="P700" s="55"/>
    </row>
    <row r="701" spans="1:17" x14ac:dyDescent="0.35">
      <c r="P701" s="55"/>
    </row>
    <row r="702" spans="1:17" x14ac:dyDescent="0.35">
      <c r="D702" s="54"/>
      <c r="F702" s="55"/>
      <c r="G702" s="8"/>
      <c r="H702" s="8"/>
      <c r="L702" s="55"/>
      <c r="M702" s="55"/>
      <c r="P702" s="55"/>
      <c r="Q702" s="54"/>
    </row>
    <row r="703" spans="1:17" x14ac:dyDescent="0.35">
      <c r="D703" s="54"/>
      <c r="F703" s="55"/>
      <c r="G703" s="8"/>
      <c r="H703" s="8"/>
      <c r="L703" s="55"/>
      <c r="M703" s="55"/>
      <c r="P703" s="55"/>
      <c r="Q703" s="54"/>
    </row>
    <row r="704" spans="1:17" x14ac:dyDescent="0.35">
      <c r="D704" s="54"/>
      <c r="F704" s="55"/>
      <c r="G704" s="8"/>
      <c r="H704" s="8"/>
      <c r="L704" s="55"/>
      <c r="M704" s="55"/>
      <c r="P704" s="55"/>
      <c r="Q704" s="54"/>
    </row>
    <row r="705" spans="4:17" x14ac:dyDescent="0.35">
      <c r="D705" s="54"/>
      <c r="F705" s="55"/>
      <c r="G705" s="8"/>
      <c r="H705" s="8"/>
      <c r="L705" s="55"/>
      <c r="M705" s="55"/>
      <c r="P705" s="55"/>
      <c r="Q705" s="54"/>
    </row>
    <row r="706" spans="4:17" x14ac:dyDescent="0.35">
      <c r="D706" s="54"/>
      <c r="F706" s="55"/>
      <c r="G706" s="8"/>
      <c r="H706" s="8"/>
      <c r="L706" s="55"/>
      <c r="M706" s="55"/>
      <c r="P706" s="55"/>
      <c r="Q706" s="54"/>
    </row>
    <row r="707" spans="4:17" x14ac:dyDescent="0.35">
      <c r="D707" s="54"/>
      <c r="F707" s="55"/>
      <c r="G707" s="8"/>
      <c r="H707" s="8"/>
      <c r="L707" s="55"/>
      <c r="M707" s="55"/>
      <c r="P707" s="55"/>
      <c r="Q707" s="54"/>
    </row>
    <row r="708" spans="4:17" x14ac:dyDescent="0.35">
      <c r="D708" s="54"/>
      <c r="F708" s="55"/>
      <c r="G708" s="8"/>
      <c r="H708" s="8"/>
      <c r="L708" s="55"/>
      <c r="M708" s="55"/>
      <c r="P708" s="55"/>
      <c r="Q708" s="54"/>
    </row>
    <row r="709" spans="4:17" x14ac:dyDescent="0.35">
      <c r="D709" s="54"/>
      <c r="F709" s="55"/>
      <c r="G709" s="8"/>
      <c r="H709" s="8"/>
      <c r="L709" s="55"/>
      <c r="M709" s="55"/>
      <c r="P709" s="55"/>
      <c r="Q709" s="54"/>
    </row>
    <row r="710" spans="4:17" x14ac:dyDescent="0.35">
      <c r="D710" s="54"/>
      <c r="F710" s="55"/>
      <c r="G710" s="8"/>
      <c r="H710" s="8"/>
      <c r="L710" s="55"/>
      <c r="M710" s="55"/>
      <c r="P710" s="55"/>
      <c r="Q710" s="54"/>
    </row>
    <row r="711" spans="4:17" x14ac:dyDescent="0.35">
      <c r="D711" s="54"/>
      <c r="F711" s="55"/>
      <c r="G711" s="8"/>
      <c r="H711" s="8"/>
      <c r="L711" s="55"/>
      <c r="M711" s="55"/>
      <c r="P711" s="55"/>
      <c r="Q711" s="54"/>
    </row>
    <row r="712" spans="4:17" x14ac:dyDescent="0.35">
      <c r="D712" s="54"/>
      <c r="F712" s="55"/>
      <c r="G712" s="8"/>
      <c r="H712" s="8"/>
      <c r="L712" s="55"/>
      <c r="M712" s="55"/>
      <c r="P712" s="55"/>
      <c r="Q712" s="54"/>
    </row>
    <row r="713" spans="4:17" x14ac:dyDescent="0.35">
      <c r="D713" s="54"/>
      <c r="F713" s="55"/>
      <c r="G713" s="8"/>
      <c r="H713" s="8"/>
      <c r="L713" s="55"/>
      <c r="M713" s="55"/>
      <c r="P713" s="55"/>
      <c r="Q713" s="54"/>
    </row>
    <row r="714" spans="4:17" x14ac:dyDescent="0.35">
      <c r="D714" s="54"/>
      <c r="F714" s="55"/>
      <c r="G714" s="8"/>
      <c r="H714" s="8"/>
      <c r="L714" s="55"/>
      <c r="M714" s="55"/>
      <c r="P714" s="55"/>
      <c r="Q714" s="54"/>
    </row>
    <row r="715" spans="4:17" x14ac:dyDescent="0.35">
      <c r="D715" s="54"/>
      <c r="F715" s="55"/>
      <c r="G715" s="8"/>
      <c r="H715" s="8"/>
      <c r="L715" s="55"/>
      <c r="M715" s="55"/>
      <c r="P715" s="55"/>
      <c r="Q715" s="54"/>
    </row>
    <row r="716" spans="4:17" x14ac:dyDescent="0.35">
      <c r="D716" s="54"/>
      <c r="F716" s="55"/>
      <c r="G716" s="8"/>
      <c r="H716" s="8"/>
      <c r="L716" s="55"/>
      <c r="M716" s="55"/>
      <c r="P716" s="55"/>
      <c r="Q716" s="54"/>
    </row>
    <row r="717" spans="4:17" x14ac:dyDescent="0.35">
      <c r="D717" s="54"/>
      <c r="F717" s="55"/>
      <c r="G717" s="8"/>
      <c r="H717" s="8"/>
      <c r="L717" s="55"/>
      <c r="M717" s="55"/>
      <c r="P717" s="55"/>
      <c r="Q717" s="54"/>
    </row>
    <row r="718" spans="4:17" x14ac:dyDescent="0.35">
      <c r="D718" s="54"/>
      <c r="F718" s="55"/>
      <c r="G718" s="8"/>
      <c r="H718" s="8"/>
      <c r="L718" s="55"/>
      <c r="M718" s="55"/>
      <c r="P718" s="55"/>
      <c r="Q718" s="54"/>
    </row>
    <row r="719" spans="4:17" x14ac:dyDescent="0.35">
      <c r="D719" s="54"/>
      <c r="F719" s="55"/>
      <c r="G719" s="8"/>
      <c r="H719" s="8"/>
      <c r="L719" s="55"/>
      <c r="M719" s="55"/>
      <c r="P719" s="55"/>
      <c r="Q719" s="54"/>
    </row>
    <row r="720" spans="4:17" x14ac:dyDescent="0.35">
      <c r="D720" s="54"/>
      <c r="F720" s="55"/>
      <c r="G720" s="8"/>
      <c r="H720" s="8"/>
      <c r="L720" s="55"/>
      <c r="M720" s="55"/>
      <c r="P720" s="55"/>
      <c r="Q720" s="54"/>
    </row>
    <row r="721" spans="4:17" x14ac:dyDescent="0.35">
      <c r="D721" s="54"/>
      <c r="F721" s="55"/>
      <c r="G721" s="8"/>
      <c r="H721" s="8"/>
      <c r="L721" s="55"/>
      <c r="M721" s="55"/>
      <c r="P721" s="55"/>
      <c r="Q721" s="54"/>
    </row>
    <row r="722" spans="4:17" x14ac:dyDescent="0.35">
      <c r="D722" s="54"/>
      <c r="F722" s="55"/>
      <c r="G722" s="8"/>
      <c r="H722" s="8"/>
      <c r="L722" s="55"/>
      <c r="M722" s="55"/>
      <c r="P722" s="55"/>
      <c r="Q722" s="54"/>
    </row>
    <row r="723" spans="4:17" x14ac:dyDescent="0.35">
      <c r="D723" s="54"/>
      <c r="F723" s="55"/>
      <c r="G723" s="8"/>
      <c r="H723" s="8"/>
      <c r="L723" s="55"/>
      <c r="M723" s="55"/>
      <c r="P723" s="55"/>
      <c r="Q723" s="54"/>
    </row>
    <row r="724" spans="4:17" x14ac:dyDescent="0.35">
      <c r="D724" s="54"/>
      <c r="F724" s="55"/>
      <c r="G724" s="8"/>
      <c r="H724" s="8"/>
      <c r="L724" s="55"/>
      <c r="M724" s="55"/>
      <c r="P724" s="55"/>
      <c r="Q724" s="54"/>
    </row>
    <row r="725" spans="4:17" x14ac:dyDescent="0.35">
      <c r="D725" s="54"/>
      <c r="F725" s="55"/>
      <c r="G725" s="8"/>
      <c r="H725" s="8"/>
      <c r="L725" s="55"/>
      <c r="M725" s="55"/>
      <c r="P725" s="55"/>
      <c r="Q725" s="54"/>
    </row>
    <row r="726" spans="4:17" x14ac:dyDescent="0.35">
      <c r="D726" s="54"/>
      <c r="F726" s="55"/>
      <c r="G726" s="8"/>
      <c r="H726" s="8"/>
      <c r="L726" s="55"/>
      <c r="M726" s="55"/>
      <c r="P726" s="55"/>
      <c r="Q726" s="54"/>
    </row>
    <row r="727" spans="4:17" x14ac:dyDescent="0.35">
      <c r="D727" s="54"/>
      <c r="F727" s="55"/>
      <c r="G727" s="8"/>
      <c r="H727" s="8"/>
      <c r="L727" s="55"/>
      <c r="M727" s="55"/>
      <c r="P727" s="55"/>
      <c r="Q727" s="54"/>
    </row>
    <row r="728" spans="4:17" x14ac:dyDescent="0.35">
      <c r="D728" s="54"/>
      <c r="F728" s="55"/>
      <c r="G728" s="8"/>
      <c r="H728" s="8"/>
      <c r="L728" s="55"/>
      <c r="M728" s="55"/>
      <c r="P728" s="55"/>
      <c r="Q728" s="54"/>
    </row>
    <row r="729" spans="4:17" x14ac:dyDescent="0.35">
      <c r="D729" s="54"/>
      <c r="F729" s="55"/>
      <c r="G729" s="8"/>
      <c r="H729" s="8"/>
      <c r="L729" s="55"/>
      <c r="M729" s="55"/>
      <c r="P729" s="55"/>
      <c r="Q729" s="54"/>
    </row>
    <row r="730" spans="4:17" x14ac:dyDescent="0.35">
      <c r="D730" s="54"/>
      <c r="F730" s="55"/>
      <c r="G730" s="8"/>
      <c r="H730" s="8"/>
      <c r="L730" s="55"/>
      <c r="M730" s="55"/>
      <c r="P730" s="55"/>
      <c r="Q730" s="54"/>
    </row>
    <row r="731" spans="4:17" x14ac:dyDescent="0.35">
      <c r="D731" s="54"/>
      <c r="F731" s="55"/>
      <c r="G731" s="8"/>
      <c r="H731" s="8"/>
      <c r="L731" s="55"/>
      <c r="M731" s="55"/>
      <c r="P731" s="55"/>
      <c r="Q731" s="54"/>
    </row>
    <row r="732" spans="4:17" x14ac:dyDescent="0.35">
      <c r="D732" s="54"/>
      <c r="F732" s="55"/>
      <c r="G732" s="8"/>
      <c r="H732" s="8"/>
      <c r="L732" s="55"/>
      <c r="M732" s="55"/>
      <c r="P732" s="55"/>
      <c r="Q732" s="54"/>
    </row>
    <row r="733" spans="4:17" x14ac:dyDescent="0.35">
      <c r="D733" s="54"/>
      <c r="F733" s="55"/>
      <c r="G733" s="8"/>
      <c r="H733" s="8"/>
      <c r="L733" s="55"/>
      <c r="M733" s="55"/>
      <c r="P733" s="55"/>
      <c r="Q733" s="54"/>
    </row>
    <row r="734" spans="4:17" x14ac:dyDescent="0.35">
      <c r="D734" s="54"/>
      <c r="F734" s="55"/>
      <c r="G734" s="8"/>
      <c r="H734" s="8"/>
      <c r="L734" s="55"/>
      <c r="M734" s="55"/>
      <c r="P734" s="55"/>
      <c r="Q734" s="54"/>
    </row>
    <row r="735" spans="4:17" x14ac:dyDescent="0.35">
      <c r="D735" s="54"/>
      <c r="F735" s="55"/>
      <c r="G735" s="8"/>
      <c r="H735" s="8"/>
      <c r="L735" s="55"/>
      <c r="M735" s="55"/>
      <c r="P735" s="55"/>
      <c r="Q735" s="54"/>
    </row>
    <row r="736" spans="4:17" x14ac:dyDescent="0.35">
      <c r="D736" s="54"/>
      <c r="F736" s="55"/>
      <c r="G736" s="8"/>
      <c r="H736" s="8"/>
      <c r="L736" s="55"/>
      <c r="M736" s="55"/>
      <c r="P736" s="55"/>
      <c r="Q736" s="54"/>
    </row>
    <row r="737" spans="4:17" x14ac:dyDescent="0.35">
      <c r="D737" s="54"/>
      <c r="F737" s="55"/>
      <c r="G737" s="8"/>
      <c r="H737" s="8"/>
      <c r="L737" s="55"/>
      <c r="M737" s="55"/>
      <c r="P737" s="55"/>
      <c r="Q737" s="54"/>
    </row>
    <row r="738" spans="4:17" x14ac:dyDescent="0.35">
      <c r="D738" s="54"/>
      <c r="F738" s="55"/>
      <c r="G738" s="8"/>
      <c r="H738" s="8"/>
      <c r="L738" s="55"/>
      <c r="M738" s="55"/>
      <c r="P738" s="55"/>
      <c r="Q738" s="54"/>
    </row>
    <row r="739" spans="4:17" x14ac:dyDescent="0.35">
      <c r="D739" s="54"/>
      <c r="F739" s="55"/>
      <c r="G739" s="8"/>
      <c r="H739" s="8"/>
      <c r="L739" s="55"/>
      <c r="M739" s="55"/>
      <c r="P739" s="55"/>
      <c r="Q739" s="54"/>
    </row>
    <row r="740" spans="4:17" x14ac:dyDescent="0.35">
      <c r="D740" s="54"/>
      <c r="F740" s="55"/>
      <c r="G740" s="8"/>
      <c r="H740" s="8"/>
      <c r="L740" s="55"/>
      <c r="M740" s="55"/>
      <c r="P740" s="55"/>
      <c r="Q740" s="54"/>
    </row>
    <row r="741" spans="4:17" x14ac:dyDescent="0.35">
      <c r="D741" s="54"/>
      <c r="F741" s="55"/>
      <c r="G741" s="8"/>
      <c r="H741" s="8"/>
      <c r="L741" s="55"/>
      <c r="M741" s="55"/>
      <c r="P741" s="55"/>
      <c r="Q741" s="54"/>
    </row>
    <row r="742" spans="4:17" x14ac:dyDescent="0.35">
      <c r="D742" s="54"/>
      <c r="F742" s="55"/>
      <c r="G742" s="8"/>
      <c r="H742" s="8"/>
      <c r="L742" s="55"/>
      <c r="M742" s="55"/>
      <c r="P742" s="55"/>
      <c r="Q742" s="54"/>
    </row>
    <row r="743" spans="4:17" x14ac:dyDescent="0.35">
      <c r="D743" s="54"/>
      <c r="F743" s="55"/>
      <c r="G743" s="8"/>
      <c r="H743" s="8"/>
      <c r="L743" s="55"/>
      <c r="M743" s="55"/>
      <c r="P743" s="55"/>
      <c r="Q743" s="54"/>
    </row>
    <row r="744" spans="4:17" x14ac:dyDescent="0.35">
      <c r="D744" s="54"/>
      <c r="F744" s="55"/>
      <c r="G744" s="8"/>
      <c r="H744" s="8"/>
      <c r="L744" s="55"/>
      <c r="M744" s="55"/>
      <c r="P744" s="55"/>
      <c r="Q744" s="54"/>
    </row>
    <row r="745" spans="4:17" x14ac:dyDescent="0.35">
      <c r="D745" s="54"/>
      <c r="F745" s="55"/>
      <c r="G745" s="8"/>
      <c r="H745" s="8"/>
      <c r="L745" s="55"/>
      <c r="M745" s="55"/>
      <c r="P745" s="55"/>
      <c r="Q745" s="54"/>
    </row>
    <row r="746" spans="4:17" x14ac:dyDescent="0.35">
      <c r="D746" s="54"/>
      <c r="F746" s="55"/>
      <c r="G746" s="8"/>
      <c r="H746" s="8"/>
      <c r="L746" s="55"/>
      <c r="M746" s="55"/>
      <c r="P746" s="55"/>
      <c r="Q746" s="54"/>
    </row>
    <row r="747" spans="4:17" x14ac:dyDescent="0.35">
      <c r="D747" s="54"/>
      <c r="F747" s="55"/>
      <c r="G747" s="8"/>
      <c r="H747" s="8"/>
      <c r="L747" s="55"/>
      <c r="M747" s="55"/>
      <c r="P747" s="55"/>
      <c r="Q747" s="54"/>
    </row>
    <row r="748" spans="4:17" x14ac:dyDescent="0.35">
      <c r="D748" s="54"/>
      <c r="F748" s="55"/>
      <c r="G748" s="8"/>
      <c r="H748" s="8"/>
      <c r="L748" s="55"/>
      <c r="M748" s="55"/>
      <c r="P748" s="55"/>
      <c r="Q748" s="54"/>
    </row>
    <row r="749" spans="4:17" x14ac:dyDescent="0.35">
      <c r="D749" s="54"/>
      <c r="F749" s="55"/>
      <c r="G749" s="8"/>
      <c r="H749" s="8"/>
      <c r="L749" s="55"/>
      <c r="M749" s="55"/>
      <c r="P749" s="55"/>
      <c r="Q749" s="54"/>
    </row>
    <row r="750" spans="4:17" x14ac:dyDescent="0.35">
      <c r="D750" s="54"/>
      <c r="F750" s="55"/>
      <c r="G750" s="8"/>
      <c r="H750" s="8"/>
      <c r="L750" s="55"/>
      <c r="M750" s="55"/>
      <c r="P750" s="55"/>
      <c r="Q750" s="54"/>
    </row>
    <row r="751" spans="4:17" x14ac:dyDescent="0.35">
      <c r="D751" s="54"/>
      <c r="F751" s="55"/>
      <c r="G751" s="8"/>
      <c r="H751" s="8"/>
      <c r="L751" s="55"/>
      <c r="M751" s="55"/>
      <c r="P751" s="55"/>
      <c r="Q751" s="54"/>
    </row>
    <row r="752" spans="4:17" x14ac:dyDescent="0.35">
      <c r="D752" s="54"/>
      <c r="F752" s="55"/>
      <c r="G752" s="8"/>
      <c r="H752" s="8"/>
      <c r="L752" s="55"/>
      <c r="M752" s="55"/>
      <c r="P752" s="55"/>
      <c r="Q752" s="54"/>
    </row>
    <row r="753" spans="4:18" x14ac:dyDescent="0.35">
      <c r="D753" s="54"/>
      <c r="F753" s="55"/>
      <c r="G753" s="8"/>
      <c r="H753" s="8"/>
      <c r="L753" s="55"/>
      <c r="M753" s="55"/>
      <c r="P753" s="55"/>
      <c r="Q753" s="54"/>
    </row>
    <row r="754" spans="4:18" x14ac:dyDescent="0.35">
      <c r="D754" s="54"/>
      <c r="F754" s="55"/>
      <c r="G754" s="8"/>
      <c r="H754" s="8"/>
      <c r="L754" s="55"/>
      <c r="M754" s="55"/>
      <c r="P754" s="55"/>
      <c r="Q754" s="54"/>
    </row>
    <row r="755" spans="4:18" x14ac:dyDescent="0.35">
      <c r="D755" s="54"/>
      <c r="F755" s="55"/>
      <c r="G755" s="8"/>
      <c r="H755" s="8"/>
      <c r="L755" s="55"/>
      <c r="M755" s="55"/>
      <c r="P755" s="55"/>
      <c r="Q755" s="54"/>
    </row>
    <row r="756" spans="4:18" x14ac:dyDescent="0.35">
      <c r="D756" s="54"/>
      <c r="F756" s="55"/>
      <c r="G756" s="8"/>
      <c r="H756" s="8"/>
      <c r="L756" s="55"/>
      <c r="M756" s="55"/>
      <c r="P756" s="55"/>
      <c r="Q756" s="54"/>
    </row>
    <row r="757" spans="4:18" x14ac:dyDescent="0.35">
      <c r="D757" s="54"/>
      <c r="F757" s="55"/>
      <c r="G757" s="8"/>
      <c r="H757" s="8"/>
      <c r="L757" s="55"/>
      <c r="M757" s="55"/>
      <c r="P757" s="55"/>
      <c r="Q757" s="54"/>
    </row>
    <row r="758" spans="4:18" x14ac:dyDescent="0.35">
      <c r="D758" s="54"/>
      <c r="F758" s="55"/>
      <c r="G758" s="8"/>
      <c r="H758" s="8"/>
      <c r="L758" s="55"/>
      <c r="M758" s="55"/>
      <c r="P758" s="55"/>
      <c r="Q758" s="54"/>
    </row>
    <row r="759" spans="4:18" x14ac:dyDescent="0.35">
      <c r="D759" s="54"/>
      <c r="F759" s="55"/>
      <c r="G759" s="8"/>
      <c r="H759" s="8"/>
      <c r="L759" s="55"/>
      <c r="M759" s="55"/>
      <c r="P759" s="55"/>
      <c r="Q759" s="54"/>
    </row>
    <row r="760" spans="4:18" x14ac:dyDescent="0.35">
      <c r="D760" s="54"/>
      <c r="F760" s="55"/>
      <c r="G760" s="8"/>
      <c r="H760" s="8"/>
      <c r="L760" s="55"/>
      <c r="M760" s="55"/>
      <c r="P760" s="55"/>
      <c r="Q760" s="54"/>
    </row>
    <row r="761" spans="4:18" x14ac:dyDescent="0.35">
      <c r="D761" s="54"/>
      <c r="F761" s="55"/>
      <c r="G761" s="8"/>
      <c r="H761" s="8"/>
      <c r="L761" s="55"/>
      <c r="M761" s="55"/>
      <c r="P761" s="55"/>
      <c r="Q761" s="54"/>
    </row>
    <row r="762" spans="4:18" x14ac:dyDescent="0.35">
      <c r="D762" s="54"/>
      <c r="F762" s="55"/>
      <c r="G762" s="8"/>
      <c r="H762" s="8"/>
      <c r="L762" s="55"/>
      <c r="M762" s="55"/>
      <c r="P762" s="55"/>
      <c r="Q762" s="54"/>
    </row>
    <row r="763" spans="4:18" x14ac:dyDescent="0.35">
      <c r="D763" s="54"/>
      <c r="F763" s="55"/>
      <c r="G763" s="8"/>
      <c r="H763" s="8"/>
      <c r="L763" s="55"/>
      <c r="M763" s="55"/>
      <c r="P763" s="55"/>
      <c r="Q763" s="54"/>
    </row>
    <row r="764" spans="4:18" x14ac:dyDescent="0.35">
      <c r="M764" s="55"/>
      <c r="P764" s="55"/>
      <c r="R764" s="8"/>
    </row>
    <row r="765" spans="4:18" x14ac:dyDescent="0.35">
      <c r="M765" s="55"/>
      <c r="P765" s="55"/>
      <c r="R765" s="8"/>
    </row>
    <row r="766" spans="4:18" x14ac:dyDescent="0.35">
      <c r="M766" s="55"/>
      <c r="P766" s="55"/>
      <c r="R766" s="8"/>
    </row>
    <row r="767" spans="4:18" x14ac:dyDescent="0.35">
      <c r="M767" s="55"/>
      <c r="P767" s="55"/>
      <c r="R767" s="8"/>
    </row>
    <row r="768" spans="4:18" x14ac:dyDescent="0.35">
      <c r="M768" s="55"/>
      <c r="P768" s="55"/>
      <c r="R768" s="8"/>
    </row>
    <row r="769" spans="13:18" x14ac:dyDescent="0.35">
      <c r="M769" s="55"/>
      <c r="P769" s="55"/>
      <c r="R769" s="8"/>
    </row>
    <row r="770" spans="13:18" x14ac:dyDescent="0.35">
      <c r="M770" s="55"/>
      <c r="P770" s="55"/>
      <c r="R770" s="8"/>
    </row>
    <row r="771" spans="13:18" x14ac:dyDescent="0.35">
      <c r="M771" s="55"/>
      <c r="P771" s="55"/>
      <c r="R771" s="8"/>
    </row>
    <row r="772" spans="13:18" x14ac:dyDescent="0.35">
      <c r="M772" s="55"/>
      <c r="P772" s="55"/>
      <c r="R772" s="8"/>
    </row>
    <row r="773" spans="13:18" x14ac:dyDescent="0.35">
      <c r="M773" s="55"/>
      <c r="P773" s="55"/>
      <c r="R773" s="8"/>
    </row>
    <row r="774" spans="13:18" x14ac:dyDescent="0.35">
      <c r="M774" s="55"/>
      <c r="P774" s="55"/>
      <c r="R774" s="8"/>
    </row>
    <row r="775" spans="13:18" x14ac:dyDescent="0.35">
      <c r="M775" s="55"/>
      <c r="P775" s="55"/>
      <c r="R775" s="8"/>
    </row>
    <row r="776" spans="13:18" x14ac:dyDescent="0.35">
      <c r="M776" s="55"/>
      <c r="P776" s="55"/>
      <c r="R776" s="8"/>
    </row>
    <row r="777" spans="13:18" x14ac:dyDescent="0.35">
      <c r="M777" s="55"/>
      <c r="P777" s="55"/>
      <c r="R777" s="8"/>
    </row>
    <row r="778" spans="13:18" x14ac:dyDescent="0.35">
      <c r="M778" s="55"/>
      <c r="P778" s="55"/>
      <c r="R778" s="8"/>
    </row>
    <row r="779" spans="13:18" x14ac:dyDescent="0.35">
      <c r="M779" s="55"/>
      <c r="P779" s="55"/>
      <c r="R779" s="8"/>
    </row>
    <row r="780" spans="13:18" x14ac:dyDescent="0.35">
      <c r="M780" s="55"/>
      <c r="P780" s="55"/>
      <c r="R780" s="8"/>
    </row>
    <row r="781" spans="13:18" x14ac:dyDescent="0.35">
      <c r="M781" s="55"/>
      <c r="P781" s="55"/>
      <c r="R781" s="8"/>
    </row>
    <row r="782" spans="13:18" x14ac:dyDescent="0.35">
      <c r="M782" s="55"/>
      <c r="P782" s="55"/>
      <c r="R782" s="8"/>
    </row>
    <row r="783" spans="13:18" x14ac:dyDescent="0.35">
      <c r="M783" s="55"/>
      <c r="P783" s="55"/>
      <c r="R783" s="8"/>
    </row>
    <row r="784" spans="13:18" x14ac:dyDescent="0.35">
      <c r="M784" s="55"/>
      <c r="P784" s="55"/>
      <c r="R784" s="8"/>
    </row>
    <row r="785" spans="13:18" x14ac:dyDescent="0.35">
      <c r="M785" s="55"/>
      <c r="P785" s="55"/>
      <c r="R785" s="8"/>
    </row>
    <row r="786" spans="13:18" x14ac:dyDescent="0.35">
      <c r="M786" s="55"/>
      <c r="P786" s="55"/>
      <c r="R786" s="8"/>
    </row>
    <row r="787" spans="13:18" x14ac:dyDescent="0.35">
      <c r="M787" s="55"/>
      <c r="P787" s="55"/>
      <c r="R787" s="8"/>
    </row>
    <row r="788" spans="13:18" x14ac:dyDescent="0.35">
      <c r="M788" s="55"/>
      <c r="P788" s="55"/>
      <c r="R788" s="8"/>
    </row>
    <row r="789" spans="13:18" x14ac:dyDescent="0.35">
      <c r="M789" s="55"/>
      <c r="P789" s="55"/>
      <c r="R789" s="8"/>
    </row>
    <row r="790" spans="13:18" x14ac:dyDescent="0.35">
      <c r="M790" s="55"/>
      <c r="P790" s="55"/>
      <c r="R790" s="8"/>
    </row>
    <row r="791" spans="13:18" x14ac:dyDescent="0.35">
      <c r="M791" s="55"/>
      <c r="P791" s="55"/>
      <c r="R791" s="8"/>
    </row>
    <row r="792" spans="13:18" x14ac:dyDescent="0.35">
      <c r="M792" s="55"/>
      <c r="P792" s="55"/>
      <c r="R792" s="8"/>
    </row>
    <row r="793" spans="13:18" x14ac:dyDescent="0.35">
      <c r="M793" s="55"/>
      <c r="P793" s="55"/>
      <c r="R793" s="8"/>
    </row>
    <row r="794" spans="13:18" x14ac:dyDescent="0.35">
      <c r="M794" s="55"/>
      <c r="P794" s="55"/>
      <c r="R794" s="8"/>
    </row>
    <row r="795" spans="13:18" x14ac:dyDescent="0.35">
      <c r="M795" s="55"/>
      <c r="P795" s="55"/>
      <c r="R795" s="8"/>
    </row>
    <row r="796" spans="13:18" x14ac:dyDescent="0.35">
      <c r="M796" s="55"/>
      <c r="P796" s="55"/>
      <c r="R796" s="8"/>
    </row>
    <row r="797" spans="13:18" x14ac:dyDescent="0.35">
      <c r="M797" s="55"/>
      <c r="P797" s="55"/>
      <c r="R797" s="8"/>
    </row>
    <row r="798" spans="13:18" x14ac:dyDescent="0.35">
      <c r="M798" s="55"/>
      <c r="P798" s="55"/>
      <c r="R798" s="8"/>
    </row>
    <row r="799" spans="13:18" x14ac:dyDescent="0.35">
      <c r="M799" s="55"/>
      <c r="P799" s="55"/>
      <c r="R799" s="8"/>
    </row>
    <row r="800" spans="13:18" x14ac:dyDescent="0.35">
      <c r="M800" s="55"/>
      <c r="P800" s="55"/>
      <c r="R800" s="8"/>
    </row>
    <row r="801" spans="13:18" x14ac:dyDescent="0.35">
      <c r="M801" s="55"/>
      <c r="P801" s="55"/>
      <c r="R801" s="8"/>
    </row>
    <row r="802" spans="13:18" x14ac:dyDescent="0.35">
      <c r="M802" s="55"/>
      <c r="P802" s="55"/>
      <c r="R802" s="8"/>
    </row>
    <row r="803" spans="13:18" x14ac:dyDescent="0.35">
      <c r="M803" s="55"/>
      <c r="P803" s="55"/>
      <c r="R803" s="8"/>
    </row>
    <row r="804" spans="13:18" x14ac:dyDescent="0.35">
      <c r="M804" s="55"/>
      <c r="P804" s="55"/>
      <c r="R804" s="8"/>
    </row>
    <row r="805" spans="13:18" x14ac:dyDescent="0.35">
      <c r="M805" s="55"/>
      <c r="P805" s="55"/>
      <c r="R805" s="8"/>
    </row>
    <row r="806" spans="13:18" x14ac:dyDescent="0.35">
      <c r="M806" s="55"/>
      <c r="P806" s="55"/>
      <c r="R806" s="8"/>
    </row>
    <row r="807" spans="13:18" x14ac:dyDescent="0.35">
      <c r="M807" s="55"/>
      <c r="P807" s="55"/>
      <c r="R807" s="8"/>
    </row>
    <row r="808" spans="13:18" x14ac:dyDescent="0.35">
      <c r="M808" s="55"/>
      <c r="P808" s="55"/>
      <c r="R808" s="8"/>
    </row>
    <row r="809" spans="13:18" x14ac:dyDescent="0.35">
      <c r="M809" s="55"/>
      <c r="P809" s="55"/>
      <c r="R809" s="8"/>
    </row>
    <row r="810" spans="13:18" x14ac:dyDescent="0.35">
      <c r="M810" s="55"/>
      <c r="P810" s="55"/>
      <c r="R810" s="8"/>
    </row>
    <row r="811" spans="13:18" x14ac:dyDescent="0.35">
      <c r="M811" s="55"/>
      <c r="P811" s="55"/>
      <c r="R811" s="8"/>
    </row>
    <row r="812" spans="13:18" x14ac:dyDescent="0.35">
      <c r="M812" s="55"/>
      <c r="P812" s="55"/>
      <c r="R812" s="8"/>
    </row>
    <row r="813" spans="13:18" x14ac:dyDescent="0.35">
      <c r="M813" s="55"/>
      <c r="P813" s="55"/>
      <c r="R813" s="8"/>
    </row>
    <row r="814" spans="13:18" x14ac:dyDescent="0.35">
      <c r="M814" s="55"/>
      <c r="P814" s="55"/>
      <c r="R814" s="8"/>
    </row>
    <row r="815" spans="13:18" x14ac:dyDescent="0.35">
      <c r="M815" s="55"/>
      <c r="P815" s="55"/>
      <c r="R815" s="8"/>
    </row>
    <row r="816" spans="13:18" x14ac:dyDescent="0.35">
      <c r="M816" s="55"/>
      <c r="P816" s="55"/>
      <c r="R816" s="8"/>
    </row>
    <row r="817" spans="13:18" x14ac:dyDescent="0.35">
      <c r="M817" s="55"/>
      <c r="P817" s="55"/>
      <c r="R817" s="8"/>
    </row>
    <row r="818" spans="13:18" x14ac:dyDescent="0.35">
      <c r="M818" s="55"/>
      <c r="P818" s="55"/>
      <c r="R818" s="8"/>
    </row>
    <row r="819" spans="13:18" x14ac:dyDescent="0.35">
      <c r="M819" s="55"/>
      <c r="P819" s="55"/>
      <c r="R819" s="8"/>
    </row>
    <row r="820" spans="13:18" x14ac:dyDescent="0.35">
      <c r="M820" s="55"/>
      <c r="P820" s="55"/>
      <c r="R820" s="8"/>
    </row>
    <row r="821" spans="13:18" x14ac:dyDescent="0.35">
      <c r="M821" s="55"/>
      <c r="P821" s="55"/>
      <c r="R821" s="8"/>
    </row>
    <row r="822" spans="13:18" x14ac:dyDescent="0.35">
      <c r="M822" s="55"/>
      <c r="P822" s="55"/>
      <c r="R822" s="8"/>
    </row>
    <row r="823" spans="13:18" x14ac:dyDescent="0.35">
      <c r="M823" s="55"/>
      <c r="P823" s="55"/>
      <c r="R823" s="8"/>
    </row>
    <row r="824" spans="13:18" x14ac:dyDescent="0.35">
      <c r="M824" s="55"/>
      <c r="P824" s="55"/>
      <c r="R824" s="8"/>
    </row>
    <row r="825" spans="13:18" x14ac:dyDescent="0.35">
      <c r="M825" s="55"/>
      <c r="P825" s="55"/>
      <c r="R825" s="8"/>
    </row>
    <row r="826" spans="13:18" x14ac:dyDescent="0.35">
      <c r="M826" s="55"/>
      <c r="P826" s="55"/>
      <c r="R826" s="8"/>
    </row>
    <row r="827" spans="13:18" x14ac:dyDescent="0.35">
      <c r="M827" s="55"/>
      <c r="P827" s="55"/>
      <c r="R827" s="8"/>
    </row>
    <row r="828" spans="13:18" x14ac:dyDescent="0.35">
      <c r="M828" s="55"/>
      <c r="P828" s="55"/>
      <c r="R828" s="8"/>
    </row>
    <row r="829" spans="13:18" x14ac:dyDescent="0.35">
      <c r="M829" s="55"/>
      <c r="P829" s="55"/>
      <c r="R829" s="8"/>
    </row>
    <row r="830" spans="13:18" x14ac:dyDescent="0.35">
      <c r="M830" s="55"/>
      <c r="P830" s="55"/>
      <c r="R830" s="8"/>
    </row>
    <row r="831" spans="13:18" x14ac:dyDescent="0.35">
      <c r="M831" s="55"/>
      <c r="P831" s="55"/>
      <c r="R831" s="8"/>
    </row>
    <row r="832" spans="13:18" x14ac:dyDescent="0.35">
      <c r="M832" s="55"/>
      <c r="P832" s="55"/>
      <c r="R832" s="8"/>
    </row>
    <row r="833" spans="13:18" x14ac:dyDescent="0.35">
      <c r="M833" s="55"/>
      <c r="P833" s="55"/>
      <c r="R833" s="8"/>
    </row>
    <row r="834" spans="13:18" x14ac:dyDescent="0.35">
      <c r="M834" s="55"/>
      <c r="P834" s="55"/>
      <c r="R834" s="8"/>
    </row>
    <row r="835" spans="13:18" x14ac:dyDescent="0.35">
      <c r="M835" s="55"/>
      <c r="P835" s="55"/>
      <c r="R835" s="8"/>
    </row>
    <row r="836" spans="13:18" x14ac:dyDescent="0.35">
      <c r="M836" s="55"/>
      <c r="P836" s="55"/>
      <c r="R836" s="8"/>
    </row>
    <row r="837" spans="13:18" x14ac:dyDescent="0.35">
      <c r="M837" s="55"/>
      <c r="P837" s="55"/>
      <c r="R837" s="8"/>
    </row>
    <row r="838" spans="13:18" x14ac:dyDescent="0.35">
      <c r="M838" s="55"/>
      <c r="P838" s="55"/>
      <c r="R838" s="8"/>
    </row>
    <row r="839" spans="13:18" x14ac:dyDescent="0.35">
      <c r="M839" s="55"/>
      <c r="P839" s="55"/>
      <c r="R839" s="8"/>
    </row>
    <row r="840" spans="13:18" x14ac:dyDescent="0.35">
      <c r="M840" s="55"/>
      <c r="P840" s="55"/>
      <c r="R840" s="8"/>
    </row>
    <row r="841" spans="13:18" x14ac:dyDescent="0.35">
      <c r="M841" s="55"/>
      <c r="P841" s="55"/>
      <c r="R841" s="8"/>
    </row>
    <row r="842" spans="13:18" x14ac:dyDescent="0.35">
      <c r="M842" s="55"/>
      <c r="P842" s="55"/>
      <c r="R842" s="8"/>
    </row>
    <row r="843" spans="13:18" x14ac:dyDescent="0.35">
      <c r="M843" s="55"/>
      <c r="P843" s="55"/>
      <c r="R843" s="8"/>
    </row>
    <row r="844" spans="13:18" x14ac:dyDescent="0.35">
      <c r="M844" s="55"/>
      <c r="P844" s="55"/>
      <c r="R844" s="8"/>
    </row>
    <row r="845" spans="13:18" x14ac:dyDescent="0.35">
      <c r="M845" s="55"/>
      <c r="P845" s="55"/>
      <c r="R845" s="8"/>
    </row>
    <row r="846" spans="13:18" x14ac:dyDescent="0.35">
      <c r="M846" s="55"/>
      <c r="P846" s="55"/>
      <c r="R846" s="8"/>
    </row>
    <row r="847" spans="13:18" x14ac:dyDescent="0.35">
      <c r="M847" s="55"/>
      <c r="P847" s="55"/>
      <c r="R847" s="8"/>
    </row>
    <row r="848" spans="13:18" x14ac:dyDescent="0.35">
      <c r="M848" s="55"/>
      <c r="P848" s="55"/>
      <c r="R848" s="8"/>
    </row>
    <row r="849" spans="13:18" x14ac:dyDescent="0.35">
      <c r="M849" s="55"/>
      <c r="P849" s="55"/>
      <c r="R849" s="8"/>
    </row>
    <row r="850" spans="13:18" x14ac:dyDescent="0.35">
      <c r="M850" s="55"/>
      <c r="P850" s="55"/>
      <c r="R850" s="8"/>
    </row>
    <row r="851" spans="13:18" x14ac:dyDescent="0.35">
      <c r="M851" s="55"/>
      <c r="P851" s="55"/>
      <c r="R851" s="8"/>
    </row>
    <row r="852" spans="13:18" x14ac:dyDescent="0.35">
      <c r="M852" s="55"/>
      <c r="P852" s="55"/>
      <c r="R852" s="8"/>
    </row>
    <row r="853" spans="13:18" x14ac:dyDescent="0.35">
      <c r="M853" s="55"/>
      <c r="P853" s="55"/>
      <c r="R853" s="8"/>
    </row>
    <row r="854" spans="13:18" x14ac:dyDescent="0.35">
      <c r="M854" s="55"/>
      <c r="P854" s="55"/>
      <c r="R854" s="8"/>
    </row>
    <row r="855" spans="13:18" x14ac:dyDescent="0.35">
      <c r="M855" s="55"/>
      <c r="P855" s="55"/>
      <c r="R855" s="8"/>
    </row>
    <row r="856" spans="13:18" x14ac:dyDescent="0.35">
      <c r="M856" s="55"/>
      <c r="P856" s="55"/>
      <c r="R856" s="8"/>
    </row>
    <row r="857" spans="13:18" x14ac:dyDescent="0.35">
      <c r="M857" s="55"/>
      <c r="P857" s="55"/>
      <c r="R857" s="8"/>
    </row>
    <row r="858" spans="13:18" x14ac:dyDescent="0.35">
      <c r="M858" s="55"/>
      <c r="P858" s="55"/>
      <c r="R858" s="8"/>
    </row>
    <row r="859" spans="13:18" x14ac:dyDescent="0.35">
      <c r="M859" s="55"/>
      <c r="P859" s="55"/>
      <c r="R859" s="8"/>
    </row>
    <row r="860" spans="13:18" x14ac:dyDescent="0.35">
      <c r="M860" s="55"/>
      <c r="P860" s="55"/>
      <c r="R860" s="8"/>
    </row>
    <row r="861" spans="13:18" x14ac:dyDescent="0.35">
      <c r="M861" s="55"/>
      <c r="P861" s="55"/>
      <c r="R861" s="8"/>
    </row>
    <row r="862" spans="13:18" x14ac:dyDescent="0.35">
      <c r="M862" s="55"/>
      <c r="P862" s="55"/>
      <c r="R862" s="8"/>
    </row>
    <row r="863" spans="13:18" x14ac:dyDescent="0.35">
      <c r="M863" s="55"/>
      <c r="P863" s="55"/>
      <c r="R863" s="8"/>
    </row>
    <row r="864" spans="13:18" x14ac:dyDescent="0.35">
      <c r="M864" s="55"/>
      <c r="P864" s="55"/>
      <c r="R864" s="8"/>
    </row>
    <row r="865" spans="13:18" x14ac:dyDescent="0.35">
      <c r="M865" s="55"/>
      <c r="P865" s="55"/>
      <c r="R865" s="8"/>
    </row>
    <row r="866" spans="13:18" x14ac:dyDescent="0.35">
      <c r="M866" s="55"/>
      <c r="P866" s="55"/>
      <c r="R866" s="8"/>
    </row>
    <row r="867" spans="13:18" x14ac:dyDescent="0.35">
      <c r="M867" s="55"/>
      <c r="P867" s="55"/>
      <c r="R867" s="8"/>
    </row>
    <row r="868" spans="13:18" x14ac:dyDescent="0.35">
      <c r="M868" s="55"/>
      <c r="P868" s="55"/>
      <c r="R868" s="8"/>
    </row>
    <row r="869" spans="13:18" x14ac:dyDescent="0.35">
      <c r="M869" s="55"/>
      <c r="P869" s="55"/>
      <c r="R869" s="8"/>
    </row>
    <row r="870" spans="13:18" x14ac:dyDescent="0.35">
      <c r="M870" s="55"/>
      <c r="P870" s="55"/>
      <c r="R870" s="8"/>
    </row>
    <row r="871" spans="13:18" x14ac:dyDescent="0.35">
      <c r="M871" s="55"/>
      <c r="P871" s="55"/>
      <c r="R871" s="8"/>
    </row>
    <row r="872" spans="13:18" x14ac:dyDescent="0.35">
      <c r="M872" s="55"/>
      <c r="P872" s="55"/>
      <c r="R872" s="8"/>
    </row>
    <row r="873" spans="13:18" x14ac:dyDescent="0.35">
      <c r="M873" s="55"/>
      <c r="P873" s="55"/>
      <c r="R873" s="8"/>
    </row>
    <row r="874" spans="13:18" x14ac:dyDescent="0.35">
      <c r="M874" s="55"/>
      <c r="P874" s="55"/>
      <c r="R874" s="8"/>
    </row>
    <row r="875" spans="13:18" x14ac:dyDescent="0.35">
      <c r="M875" s="55"/>
      <c r="P875" s="55"/>
      <c r="R875" s="8"/>
    </row>
    <row r="876" spans="13:18" x14ac:dyDescent="0.35">
      <c r="M876" s="55"/>
      <c r="P876" s="55"/>
      <c r="R876" s="8"/>
    </row>
    <row r="877" spans="13:18" x14ac:dyDescent="0.35">
      <c r="M877" s="55"/>
      <c r="P877" s="55"/>
      <c r="R877" s="8"/>
    </row>
    <row r="878" spans="13:18" x14ac:dyDescent="0.35">
      <c r="M878" s="55"/>
      <c r="P878" s="55"/>
      <c r="R878" s="8"/>
    </row>
    <row r="879" spans="13:18" x14ac:dyDescent="0.35">
      <c r="M879" s="55"/>
      <c r="P879" s="55"/>
      <c r="R879" s="8"/>
    </row>
    <row r="880" spans="13:18" x14ac:dyDescent="0.35">
      <c r="M880" s="55"/>
      <c r="P880" s="55"/>
      <c r="R880" s="8"/>
    </row>
    <row r="881" spans="13:18" x14ac:dyDescent="0.35">
      <c r="M881" s="55"/>
      <c r="P881" s="55"/>
      <c r="R881" s="8"/>
    </row>
    <row r="882" spans="13:18" x14ac:dyDescent="0.35">
      <c r="M882" s="55"/>
      <c r="P882" s="55"/>
      <c r="R882" s="8"/>
    </row>
    <row r="883" spans="13:18" x14ac:dyDescent="0.35">
      <c r="M883" s="55"/>
      <c r="P883" s="55"/>
      <c r="R883" s="8"/>
    </row>
    <row r="884" spans="13:18" x14ac:dyDescent="0.35">
      <c r="M884" s="55"/>
      <c r="P884" s="55"/>
      <c r="R884" s="8"/>
    </row>
    <row r="885" spans="13:18" x14ac:dyDescent="0.35">
      <c r="M885" s="55"/>
      <c r="P885" s="55"/>
      <c r="R885" s="8"/>
    </row>
    <row r="886" spans="13:18" x14ac:dyDescent="0.35">
      <c r="M886" s="55"/>
      <c r="P886" s="55"/>
      <c r="R886" s="8"/>
    </row>
    <row r="887" spans="13:18" x14ac:dyDescent="0.35">
      <c r="M887" s="55"/>
      <c r="P887" s="55"/>
      <c r="R887" s="8"/>
    </row>
    <row r="888" spans="13:18" x14ac:dyDescent="0.35">
      <c r="M888" s="55"/>
      <c r="P888" s="55"/>
      <c r="R888" s="8"/>
    </row>
    <row r="889" spans="13:18" x14ac:dyDescent="0.35">
      <c r="M889" s="55"/>
      <c r="P889" s="55"/>
      <c r="R889" s="8"/>
    </row>
    <row r="890" spans="13:18" x14ac:dyDescent="0.35">
      <c r="M890" s="55"/>
      <c r="P890" s="55"/>
      <c r="R890" s="8"/>
    </row>
    <row r="891" spans="13:18" x14ac:dyDescent="0.35">
      <c r="M891" s="55"/>
      <c r="P891" s="55"/>
      <c r="R891" s="8"/>
    </row>
    <row r="892" spans="13:18" x14ac:dyDescent="0.35">
      <c r="M892" s="55"/>
      <c r="P892" s="55"/>
      <c r="R892" s="8"/>
    </row>
    <row r="893" spans="13:18" x14ac:dyDescent="0.35">
      <c r="M893" s="55"/>
      <c r="P893" s="55"/>
      <c r="R893" s="8"/>
    </row>
    <row r="894" spans="13:18" x14ac:dyDescent="0.35">
      <c r="M894" s="55"/>
      <c r="P894" s="55"/>
      <c r="R894" s="8"/>
    </row>
    <row r="895" spans="13:18" x14ac:dyDescent="0.35">
      <c r="M895" s="55"/>
      <c r="P895" s="55"/>
      <c r="R895" s="8"/>
    </row>
    <row r="896" spans="13:18" x14ac:dyDescent="0.35">
      <c r="M896" s="55"/>
      <c r="P896" s="55"/>
      <c r="R896" s="8"/>
    </row>
    <row r="897" spans="13:18" x14ac:dyDescent="0.35">
      <c r="M897" s="55"/>
      <c r="P897" s="55"/>
      <c r="R897" s="8"/>
    </row>
    <row r="898" spans="13:18" x14ac:dyDescent="0.35">
      <c r="M898" s="55"/>
      <c r="P898" s="55"/>
      <c r="R898" s="8"/>
    </row>
    <row r="899" spans="13:18" x14ac:dyDescent="0.35">
      <c r="M899" s="55"/>
      <c r="P899" s="55"/>
      <c r="R899" s="8"/>
    </row>
    <row r="900" spans="13:18" x14ac:dyDescent="0.35">
      <c r="M900" s="55"/>
      <c r="P900" s="55"/>
      <c r="R900" s="8"/>
    </row>
    <row r="901" spans="13:18" x14ac:dyDescent="0.35">
      <c r="M901" s="55"/>
      <c r="P901" s="55"/>
      <c r="R901" s="8"/>
    </row>
    <row r="902" spans="13:18" x14ac:dyDescent="0.35">
      <c r="M902" s="55"/>
      <c r="P902" s="55"/>
      <c r="R902" s="8"/>
    </row>
    <row r="903" spans="13:18" x14ac:dyDescent="0.35">
      <c r="M903" s="55"/>
      <c r="P903" s="55"/>
      <c r="R903" s="8"/>
    </row>
    <row r="904" spans="13:18" x14ac:dyDescent="0.35">
      <c r="M904" s="55"/>
      <c r="P904" s="55"/>
      <c r="R904" s="8"/>
    </row>
    <row r="905" spans="13:18" x14ac:dyDescent="0.35">
      <c r="M905" s="55"/>
      <c r="P905" s="55"/>
      <c r="R905" s="8"/>
    </row>
    <row r="906" spans="13:18" x14ac:dyDescent="0.35">
      <c r="M906" s="55"/>
      <c r="P906" s="55"/>
      <c r="R906" s="8"/>
    </row>
    <row r="907" spans="13:18" x14ac:dyDescent="0.35">
      <c r="M907" s="55"/>
      <c r="P907" s="55"/>
      <c r="R907" s="8"/>
    </row>
    <row r="908" spans="13:18" x14ac:dyDescent="0.35">
      <c r="M908" s="55"/>
      <c r="P908" s="55"/>
      <c r="R908" s="8"/>
    </row>
    <row r="909" spans="13:18" x14ac:dyDescent="0.35">
      <c r="M909" s="55"/>
      <c r="P909" s="55"/>
      <c r="R909" s="8"/>
    </row>
    <row r="910" spans="13:18" x14ac:dyDescent="0.35">
      <c r="M910" s="55"/>
      <c r="P910" s="55"/>
      <c r="R910" s="8"/>
    </row>
    <row r="911" spans="13:18" x14ac:dyDescent="0.35">
      <c r="M911" s="55"/>
      <c r="P911" s="55"/>
      <c r="R911" s="8"/>
    </row>
    <row r="912" spans="13:18" x14ac:dyDescent="0.35">
      <c r="M912" s="55"/>
      <c r="P912" s="55"/>
      <c r="R912" s="8"/>
    </row>
    <row r="913" spans="13:18" x14ac:dyDescent="0.35">
      <c r="M913" s="55"/>
      <c r="P913" s="55"/>
      <c r="R913" s="8"/>
    </row>
    <row r="914" spans="13:18" x14ac:dyDescent="0.35">
      <c r="M914" s="55"/>
      <c r="P914" s="55"/>
      <c r="R914" s="8"/>
    </row>
    <row r="915" spans="13:18" x14ac:dyDescent="0.35">
      <c r="M915" s="55"/>
      <c r="P915" s="55"/>
      <c r="R915" s="8"/>
    </row>
    <row r="916" spans="13:18" x14ac:dyDescent="0.35">
      <c r="M916" s="55"/>
      <c r="P916" s="55"/>
      <c r="R916" s="8"/>
    </row>
  </sheetData>
  <mergeCells count="5">
    <mergeCell ref="L2:O2"/>
    <mergeCell ref="L3:O3"/>
    <mergeCell ref="I1:O1"/>
    <mergeCell ref="A697:D697"/>
    <mergeCell ref="A695:D695"/>
  </mergeCells>
  <phoneticPr fontId="36" type="noConversion"/>
  <hyperlinks>
    <hyperlink ref="L2" r:id="rId1" xr:uid="{058C3027-CD26-44B1-B6C0-44F298160746}"/>
  </hyperlinks>
  <printOptions horizontalCentered="1" verticalCentered="1"/>
  <pageMargins left="0.7" right="0.7" top="0.75" bottom="0.75" header="0.3" footer="0.3"/>
  <pageSetup scale="15" orientation="portrait" r:id="rId2"/>
  <rowBreaks count="2" manualBreakCount="2">
    <brk id="12" max="16" man="1"/>
    <brk id="589" max="16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11A8853B-4679-42B7-BA61-4E633E18368A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</vt:lpstr>
      <vt:lpstr>Detailed Estimate</vt:lpstr>
      <vt:lpstr>'Detailed Estimate'!Print_Area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ESTIMATORR</dc:creator>
  <cp:lastModifiedBy>HP</cp:lastModifiedBy>
  <cp:lastPrinted>2022-12-07T12:25:09Z</cp:lastPrinted>
  <dcterms:created xsi:type="dcterms:W3CDTF">2004-05-05T14:08:18Z</dcterms:created>
  <dcterms:modified xsi:type="dcterms:W3CDTF">2023-08-05T15:31:01Z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{11A8853B-4679-42B7-BA61-4E633E18368A}</vt:lpwstr>
  </property>
</Properties>
</file>