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755"/>
  </bookViews>
  <sheets>
    <sheet name="DETAIL" sheetId="11" r:id="rId1"/>
  </sheets>
  <definedNames>
    <definedName name="_xlnm._FilterDatabase" localSheetId="0" hidden="1">DETAIL!$A$9:$O$88</definedName>
    <definedName name="_xlnm.Print_Area" localSheetId="0">DETAIL!$A$1:$O$89</definedName>
    <definedName name="_xlnm.Print_Titles" localSheetId="0">DETAIL!$9:$9</definedName>
  </definedNames>
  <calcPr calcId="152511"/>
</workbook>
</file>

<file path=xl/calcChain.xml><?xml version="1.0" encoding="utf-8"?>
<calcChain xmlns="http://schemas.openxmlformats.org/spreadsheetml/2006/main">
  <c r="A73" i="11" l="1"/>
  <c r="K27" i="11" l="1"/>
  <c r="K29" i="11"/>
  <c r="K32" i="11"/>
  <c r="K38" i="11"/>
  <c r="K40" i="11"/>
  <c r="K44" i="11"/>
  <c r="K46" i="11"/>
  <c r="K52" i="11"/>
  <c r="K56" i="11"/>
  <c r="K62" i="11"/>
  <c r="K64" i="11"/>
  <c r="K66" i="11"/>
  <c r="K72" i="11"/>
  <c r="K78" i="11"/>
  <c r="K83" i="11"/>
  <c r="N27" i="11"/>
  <c r="M27" i="11"/>
  <c r="M29" i="11"/>
  <c r="M32" i="11"/>
  <c r="M38" i="11"/>
  <c r="M40" i="11"/>
  <c r="M44" i="11"/>
  <c r="M46" i="11"/>
  <c r="M52" i="11"/>
  <c r="M56" i="11"/>
  <c r="M62" i="11"/>
  <c r="M64" i="11"/>
  <c r="M66" i="11"/>
  <c r="M72" i="11"/>
  <c r="M78" i="11"/>
  <c r="M83" i="11"/>
  <c r="A80" i="11" l="1"/>
  <c r="A75" i="11"/>
  <c r="A69" i="11"/>
  <c r="H83" i="11"/>
  <c r="H78" i="11"/>
  <c r="H72" i="11"/>
  <c r="H66" i="11"/>
  <c r="N66" i="11" s="1"/>
  <c r="H64" i="11"/>
  <c r="N64" i="11" s="1"/>
  <c r="H62" i="11"/>
  <c r="H56" i="11"/>
  <c r="H52" i="11"/>
  <c r="N52" i="11" s="1"/>
  <c r="H46" i="11"/>
  <c r="H44" i="11"/>
  <c r="N44" i="11" s="1"/>
  <c r="H40" i="11"/>
  <c r="H38" i="11"/>
  <c r="N38" i="11" s="1"/>
  <c r="H32" i="11"/>
  <c r="H29" i="11"/>
  <c r="N29" i="11" s="1"/>
  <c r="H27" i="11"/>
  <c r="N78" i="11"/>
  <c r="N62" i="11"/>
  <c r="N56" i="11"/>
  <c r="N32" i="11"/>
  <c r="N83" i="11" l="1"/>
  <c r="N46" i="11"/>
  <c r="N72" i="11"/>
  <c r="N40" i="11"/>
  <c r="O21" i="11" s="1"/>
  <c r="A20" i="11"/>
  <c r="A21" i="11"/>
  <c r="A39" i="11"/>
  <c r="A45" i="11"/>
  <c r="A50" i="11"/>
  <c r="A54" i="11"/>
  <c r="A55" i="11"/>
  <c r="A60" i="11"/>
  <c r="A61" i="11"/>
  <c r="A70" i="11"/>
  <c r="A71" i="11"/>
  <c r="N12" i="11" l="1"/>
  <c r="N13" i="11" l="1"/>
  <c r="N14" i="11"/>
  <c r="N15" i="11"/>
  <c r="N16" i="11"/>
  <c r="N17" i="11"/>
  <c r="N18" i="11"/>
  <c r="N19" i="11"/>
  <c r="O10" i="11" l="1"/>
  <c r="H14" i="11" l="1"/>
  <c r="H15" i="11"/>
  <c r="H16" i="11"/>
  <c r="H17" i="11"/>
  <c r="H18" i="11"/>
  <c r="H19" i="11"/>
  <c r="M85" i="11" l="1"/>
  <c r="K85" i="11"/>
  <c r="O85" i="11"/>
  <c r="O86" i="11" s="1"/>
  <c r="N85" i="11"/>
  <c r="H13" i="11"/>
  <c r="H12" i="11"/>
  <c r="A12" i="11"/>
  <c r="N5" i="11" l="1"/>
  <c r="N87" i="11"/>
  <c r="A13" i="11"/>
  <c r="A14" i="11" l="1"/>
  <c r="N86" i="11"/>
  <c r="A15" i="11" l="1"/>
  <c r="N88" i="11"/>
  <c r="A16" i="11" l="1"/>
  <c r="A17" i="11" l="1"/>
  <c r="O87" i="11"/>
  <c r="N6" i="11" s="1"/>
  <c r="N7" i="11" s="1"/>
  <c r="A18" i="11" l="1"/>
  <c r="O88" i="11"/>
  <c r="A19" i="11" l="1"/>
  <c r="A22" i="11" l="1"/>
  <c r="A23" i="11" l="1"/>
  <c r="A25" i="11" s="1"/>
  <c r="A26" i="11" s="1"/>
  <c r="A27" i="11" s="1"/>
  <c r="A28" i="11" s="1"/>
  <c r="A29" i="11" s="1"/>
  <c r="A30" i="11" s="1"/>
  <c r="A31" i="11" s="1"/>
  <c r="A32" i="11" s="1"/>
  <c r="A34" i="11" s="1"/>
  <c r="A36" i="11" s="1"/>
  <c r="A37" i="11" s="1"/>
  <c r="A42" i="11" s="1"/>
  <c r="A43" i="11" s="1"/>
  <c r="A48" i="11" s="1"/>
  <c r="A51" i="11" s="1"/>
  <c r="A38" i="11" l="1"/>
  <c r="A40" i="11" l="1"/>
  <c r="A44" i="11" l="1"/>
  <c r="A46" i="11" l="1"/>
  <c r="A52" i="11" l="1"/>
  <c r="A58" i="11" l="1"/>
  <c r="A56" i="11"/>
  <c r="A63" i="11" l="1"/>
  <c r="A62" i="11"/>
  <c r="A64" i="11" l="1"/>
  <c r="A65" i="11" s="1"/>
  <c r="A66" i="11" s="1"/>
  <c r="A67" i="11" s="1"/>
  <c r="A68" i="11" s="1"/>
  <c r="A74" i="11"/>
  <c r="A76" i="11" s="1"/>
  <c r="A77" i="11" s="1"/>
  <c r="A72" i="11" l="1"/>
  <c r="A78" i="11" s="1"/>
  <c r="A79" i="11" s="1"/>
  <c r="A81" i="11" s="1"/>
  <c r="A82" i="11" s="1"/>
  <c r="A83" i="11" s="1"/>
  <c r="A84" i="11" s="1"/>
</calcChain>
</file>

<file path=xl/sharedStrings.xml><?xml version="1.0" encoding="utf-8"?>
<sst xmlns="http://schemas.openxmlformats.org/spreadsheetml/2006/main" count="134" uniqueCount="79">
  <si>
    <t>UNIT</t>
  </si>
  <si>
    <t>DESCRIPTION</t>
  </si>
  <si>
    <t>TRADE COST</t>
  </si>
  <si>
    <t>ITEM #</t>
  </si>
  <si>
    <t>QTY.</t>
  </si>
  <si>
    <t>SUB TOTAL</t>
  </si>
  <si>
    <t>TOTAL BASE BID</t>
  </si>
  <si>
    <t>ITEM COST</t>
  </si>
  <si>
    <t>OVERHEAD AND PROFIT</t>
  </si>
  <si>
    <t>INSURANCE</t>
  </si>
  <si>
    <t xml:space="preserve"> </t>
  </si>
  <si>
    <t>GENERAL</t>
  </si>
  <si>
    <t>Permit</t>
  </si>
  <si>
    <t>Supervision</t>
  </si>
  <si>
    <t>Estimate of Materials and Cost of Construction</t>
  </si>
  <si>
    <t>Summary</t>
  </si>
  <si>
    <t>Amount</t>
  </si>
  <si>
    <t>Subtotal</t>
  </si>
  <si>
    <t>Profit/Overhead</t>
  </si>
  <si>
    <t>Total</t>
  </si>
  <si>
    <t>Date:</t>
  </si>
  <si>
    <t>Project:</t>
  </si>
  <si>
    <t>Project Location:</t>
  </si>
  <si>
    <t>REF. SHEET</t>
  </si>
  <si>
    <t>CSI SECT</t>
  </si>
  <si>
    <t>QTY WITH
WASTAGE</t>
  </si>
  <si>
    <t>WASTAGE</t>
  </si>
  <si>
    <t>Final Cleanup</t>
  </si>
  <si>
    <t>Mobilization Cost</t>
  </si>
  <si>
    <t>Project Overheads</t>
  </si>
  <si>
    <t>Bonds</t>
  </si>
  <si>
    <t>Fees (Architect &amp; Engineer)</t>
  </si>
  <si>
    <t>Temporary Control &amp; Facilities</t>
  </si>
  <si>
    <t>UNIT LABOR COST</t>
  </si>
  <si>
    <t>UNIT MATERIAL COST</t>
  </si>
  <si>
    <t>DETAIL</t>
  </si>
  <si>
    <t>SF</t>
  </si>
  <si>
    <t>LS</t>
  </si>
  <si>
    <t>DIV-01</t>
  </si>
  <si>
    <t>TOTAL MATERIAL COST</t>
  </si>
  <si>
    <t>TOTAL LABOR COST</t>
  </si>
  <si>
    <t>Total Mat. Cost =</t>
  </si>
  <si>
    <t>Total Lab. Cost =</t>
  </si>
  <si>
    <t>DIV-04</t>
  </si>
  <si>
    <t>MASONRY</t>
  </si>
  <si>
    <t>Foundation</t>
  </si>
  <si>
    <t>CMU Walls</t>
  </si>
  <si>
    <t>(2) 8" Infill Breakaway Wall</t>
  </si>
  <si>
    <t>8x8x8 Blocks (645 SF)</t>
  </si>
  <si>
    <t>8" Masonry Wall</t>
  </si>
  <si>
    <t>8x8x8 Blocks (2559 SF)</t>
  </si>
  <si>
    <t>Columns</t>
  </si>
  <si>
    <t>8"x16" Infill Concrete Column With 4-#6 Vertical and #3 Ties @ 8" O.C</t>
  </si>
  <si>
    <t>8"x16" Infill Concrete Column (8"x8"x8" Size of block)</t>
  </si>
  <si>
    <t>1st Floor</t>
  </si>
  <si>
    <t>8"x10" Infill Concrete Column With 4-#5 Vertical, #3 Ties @ 8" O.C</t>
  </si>
  <si>
    <t>8"x10" Infill Concrete Column (8"x8"x8" Size of block)</t>
  </si>
  <si>
    <t>12"x12" Infill Concrete Column With 4-#5 Vertical, #3 Ties @ 10" O.C</t>
  </si>
  <si>
    <t>12"x12" Infill Concrete Column (8"x8"x8" Size of block)</t>
  </si>
  <si>
    <t>Masonry wall</t>
  </si>
  <si>
    <t>8" Infill Masonry Wall</t>
  </si>
  <si>
    <t>12" Infill Masonry Wall</t>
  </si>
  <si>
    <t>2nd Floor</t>
  </si>
  <si>
    <t>8"x10" Infill Concrete Columns R.W 4-#5 Vertical, #3 Ties # 8" O.C</t>
  </si>
  <si>
    <t>Roof</t>
  </si>
  <si>
    <t>Infill 8" Masonry Wall (2'-0" height)</t>
  </si>
  <si>
    <t>Infill 8" Masonry Wall (3'-3" height)</t>
  </si>
  <si>
    <t>Infill 8" Masonry Wall (4'-0" height)</t>
  </si>
  <si>
    <t>Infill Breakaway Masonry Wall</t>
  </si>
  <si>
    <t>Infill Breakaway Masonry Wall (2'-8" Height)</t>
  </si>
  <si>
    <t>EA</t>
  </si>
  <si>
    <t>Garage Foundation</t>
  </si>
  <si>
    <t>ABC</t>
  </si>
  <si>
    <t>ABCX</t>
  </si>
  <si>
    <t xml:space="preserve">8x8x8 Blocks </t>
  </si>
  <si>
    <t xml:space="preserve">12x8x8 Blocks </t>
  </si>
  <si>
    <t>s</t>
  </si>
  <si>
    <t>A3.1</t>
  </si>
  <si>
    <t>A4.1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</si>
</sst>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_);_(&quot;$&quot;* \(#,##0\);_(&quot;$&quot;* &quot;-&quot;?_);_(@_)"/>
    <numFmt numFmtId="167" formatCode="_(&quot;$&quot;* #,##0.0_);_(&quot;$&quot;* \(#,##0.0\);_(&quot;$&quot;* &quot;-&quot;??_);_(@_)"/>
    <numFmt numFmtId="168" formatCode="_-&quot;$&quot;* #,##0_-;\-&quot;$&quot;* #,##0_-;_-&quot;$&quot;* &quot;-&quot;??_-;_-@_-"/>
  </numFmts>
  <fonts count="3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6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8"/>
      <color theme="1"/>
      <name val="Times New Roman"/>
      <family val="1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2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double">
        <color indexed="62"/>
      </top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/>
      <top style="double">
        <color indexed="62"/>
      </top>
      <bottom style="thin">
        <color indexed="64"/>
      </bottom>
      <diagonal/>
    </border>
    <border>
      <left/>
      <right/>
      <top style="double">
        <color indexed="62"/>
      </top>
      <bottom style="thin">
        <color indexed="64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" fillId="0" borderId="0"/>
    <xf numFmtId="0" fontId="23" fillId="0" borderId="0"/>
    <xf numFmtId="0" fontId="5" fillId="0" borderId="0"/>
    <xf numFmtId="43" fontId="23" fillId="0" borderId="0" applyFont="0" applyFill="0" applyBorder="0" applyAlignment="0" applyProtection="0"/>
    <xf numFmtId="0" fontId="24" fillId="0" borderId="0"/>
    <xf numFmtId="43" fontId="5" fillId="0" borderId="0" applyFont="0" applyFill="0" applyBorder="0" applyAlignment="0" applyProtection="0"/>
    <xf numFmtId="0" fontId="5" fillId="0" borderId="0"/>
    <xf numFmtId="44" fontId="24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vertical="top"/>
    </xf>
    <xf numFmtId="2" fontId="25" fillId="0" borderId="0" xfId="0" applyNumberFormat="1" applyFont="1" applyAlignment="1">
      <alignment vertical="top" wrapText="1"/>
    </xf>
    <xf numFmtId="2" fontId="25" fillId="0" borderId="0" xfId="0" applyNumberFormat="1" applyFont="1" applyBorder="1" applyAlignment="1">
      <alignment vertical="top" wrapText="1"/>
    </xf>
    <xf numFmtId="0" fontId="25" fillId="0" borderId="0" xfId="0" applyFont="1" applyBorder="1" applyAlignment="1">
      <alignment horizontal="center" vertical="top"/>
    </xf>
    <xf numFmtId="2" fontId="25" fillId="0" borderId="0" xfId="0" applyNumberFormat="1" applyFont="1" applyBorder="1" applyAlignment="1">
      <alignment vertical="top"/>
    </xf>
    <xf numFmtId="0" fontId="30" fillId="20" borderId="12" xfId="39" applyFont="1" applyBorder="1" applyAlignment="1">
      <alignment horizontal="center" vertical="top"/>
    </xf>
    <xf numFmtId="0" fontId="30" fillId="20" borderId="13" xfId="39" applyFont="1" applyBorder="1" applyAlignment="1">
      <alignment vertical="top"/>
    </xf>
    <xf numFmtId="0" fontId="29" fillId="0" borderId="9" xfId="41" applyFont="1" applyFill="1" applyBorder="1" applyAlignment="1">
      <alignment vertical="top"/>
    </xf>
    <xf numFmtId="0" fontId="29" fillId="0" borderId="19" xfId="41" applyFont="1" applyFill="1" applyBorder="1" applyAlignment="1">
      <alignment vertical="top"/>
    </xf>
    <xf numFmtId="41" fontId="25" fillId="0" borderId="0" xfId="45" applyNumberFormat="1" applyFont="1" applyFill="1" applyAlignment="1">
      <alignment vertical="center"/>
    </xf>
    <xf numFmtId="0" fontId="25" fillId="0" borderId="0" xfId="45" applyFont="1" applyFill="1" applyAlignment="1">
      <alignment vertical="center"/>
    </xf>
    <xf numFmtId="1" fontId="25" fillId="25" borderId="15" xfId="38" applyNumberFormat="1" applyFont="1" applyFill="1" applyBorder="1" applyAlignment="1">
      <alignment horizontal="center" vertical="top"/>
    </xf>
    <xf numFmtId="0" fontId="25" fillId="25" borderId="7" xfId="38" applyFont="1" applyFill="1" applyBorder="1" applyAlignment="1">
      <alignment horizontal="justify" vertical="top" wrapText="1"/>
    </xf>
    <xf numFmtId="0" fontId="32" fillId="0" borderId="0" xfId="0" applyFont="1"/>
    <xf numFmtId="0" fontId="25" fillId="0" borderId="0" xfId="0" applyFont="1" applyFill="1" applyBorder="1" applyAlignment="1">
      <alignment horizontal="center" vertical="top"/>
    </xf>
    <xf numFmtId="0" fontId="29" fillId="0" borderId="9" xfId="41" applyFont="1" applyFill="1" applyBorder="1" applyAlignment="1">
      <alignment horizontal="left" vertical="top"/>
    </xf>
    <xf numFmtId="0" fontId="29" fillId="0" borderId="19" xfId="41" applyFont="1" applyFill="1" applyBorder="1" applyAlignment="1">
      <alignment horizontal="left" vertical="top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31" fillId="24" borderId="11" xfId="34" applyFont="1" applyFill="1" applyBorder="1" applyAlignment="1" applyProtection="1">
      <alignment horizontal="center" vertical="center" wrapText="1"/>
    </xf>
    <xf numFmtId="2" fontId="31" fillId="24" borderId="11" xfId="34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0" fillId="20" borderId="12" xfId="39" applyFont="1" applyBorder="1" applyAlignment="1">
      <alignment horizontal="center" vertical="center"/>
    </xf>
    <xf numFmtId="1" fontId="25" fillId="25" borderId="15" xfId="38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 wrapText="1"/>
    </xf>
    <xf numFmtId="2" fontId="26" fillId="0" borderId="0" xfId="0" applyNumberFormat="1" applyFont="1" applyBorder="1" applyAlignment="1">
      <alignment vertical="center" wrapText="1"/>
    </xf>
    <xf numFmtId="2" fontId="25" fillId="0" borderId="0" xfId="0" applyNumberFormat="1" applyFont="1" applyBorder="1" applyAlignment="1">
      <alignment vertical="center" wrapText="1"/>
    </xf>
    <xf numFmtId="164" fontId="25" fillId="0" borderId="0" xfId="0" applyNumberFormat="1" applyFont="1" applyBorder="1" applyAlignment="1">
      <alignment vertical="center"/>
    </xf>
    <xf numFmtId="2" fontId="25" fillId="0" borderId="0" xfId="0" applyNumberFormat="1" applyFont="1" applyAlignment="1">
      <alignment vertical="center" wrapText="1"/>
    </xf>
    <xf numFmtId="0" fontId="34" fillId="0" borderId="21" xfId="0" applyFont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168" fontId="35" fillId="0" borderId="0" xfId="0" applyNumberFormat="1" applyFont="1" applyAlignment="1">
      <alignment horizontal="center" vertical="center"/>
    </xf>
    <xf numFmtId="0" fontId="30" fillId="20" borderId="14" xfId="39" applyFont="1" applyBorder="1" applyAlignment="1">
      <alignment vertical="center"/>
    </xf>
    <xf numFmtId="42" fontId="30" fillId="20" borderId="11" xfId="39" applyNumberFormat="1" applyFont="1" applyBorder="1" applyAlignment="1">
      <alignment vertical="center"/>
    </xf>
    <xf numFmtId="9" fontId="25" fillId="25" borderId="7" xfId="38" applyNumberFormat="1" applyFont="1" applyFill="1" applyBorder="1" applyAlignment="1">
      <alignment horizontal="right" vertical="center"/>
    </xf>
    <xf numFmtId="41" fontId="25" fillId="25" borderId="7" xfId="38" applyNumberFormat="1" applyFont="1" applyFill="1" applyBorder="1" applyAlignment="1">
      <alignment horizontal="right" vertical="center"/>
    </xf>
    <xf numFmtId="0" fontId="25" fillId="25" borderId="7" xfId="38" applyFont="1" applyFill="1" applyBorder="1" applyAlignment="1">
      <alignment horizontal="center" vertical="center"/>
    </xf>
    <xf numFmtId="167" fontId="25" fillId="25" borderId="7" xfId="38" applyNumberFormat="1" applyFont="1" applyFill="1" applyBorder="1" applyAlignment="1">
      <alignment vertical="center"/>
    </xf>
    <xf numFmtId="166" fontId="25" fillId="25" borderId="7" xfId="38" applyNumberFormat="1" applyFont="1" applyFill="1" applyBorder="1" applyAlignment="1" applyProtection="1">
      <alignment horizontal="left" vertical="center"/>
    </xf>
    <xf numFmtId="42" fontId="26" fillId="25" borderId="16" xfId="38" applyNumberFormat="1" applyFont="1" applyFill="1" applyBorder="1" applyAlignment="1" applyProtection="1">
      <alignment horizontal="left" vertical="center"/>
    </xf>
    <xf numFmtId="167" fontId="25" fillId="25" borderId="7" xfId="38" applyNumberFormat="1" applyFont="1" applyFill="1" applyBorder="1" applyAlignment="1">
      <alignment horizontal="right" vertical="center"/>
    </xf>
    <xf numFmtId="164" fontId="29" fillId="0" borderId="9" xfId="41" applyNumberFormat="1" applyFont="1" applyFill="1" applyBorder="1" applyAlignment="1" applyProtection="1">
      <alignment horizontal="center" vertical="center"/>
    </xf>
    <xf numFmtId="0" fontId="29" fillId="0" borderId="9" xfId="41" applyFont="1" applyFill="1" applyBorder="1" applyAlignment="1">
      <alignment horizontal="center" vertical="center"/>
    </xf>
    <xf numFmtId="0" fontId="29" fillId="0" borderId="9" xfId="41" applyFont="1" applyFill="1" applyBorder="1" applyAlignment="1">
      <alignment vertical="center"/>
    </xf>
    <xf numFmtId="42" fontId="29" fillId="0" borderId="18" xfId="41" applyNumberFormat="1" applyFont="1" applyFill="1" applyBorder="1" applyAlignment="1">
      <alignment vertical="center"/>
    </xf>
    <xf numFmtId="9" fontId="29" fillId="0" borderId="9" xfId="41" applyNumberFormat="1" applyFont="1" applyFill="1" applyBorder="1" applyAlignment="1">
      <alignment horizontal="center" vertical="center"/>
    </xf>
    <xf numFmtId="165" fontId="29" fillId="0" borderId="9" xfId="41" applyNumberFormat="1" applyFont="1" applyFill="1" applyBorder="1" applyAlignment="1">
      <alignment horizontal="left" vertical="center"/>
    </xf>
    <xf numFmtId="165" fontId="29" fillId="0" borderId="18" xfId="41" applyNumberFormat="1" applyFont="1" applyFill="1" applyBorder="1" applyAlignment="1">
      <alignment vertical="center"/>
    </xf>
    <xf numFmtId="164" fontId="29" fillId="0" borderId="19" xfId="41" applyNumberFormat="1" applyFont="1" applyFill="1" applyBorder="1" applyAlignment="1" applyProtection="1">
      <alignment horizontal="center" vertical="center"/>
    </xf>
    <xf numFmtId="0" fontId="29" fillId="0" borderId="19" xfId="41" applyFont="1" applyFill="1" applyBorder="1" applyAlignment="1">
      <alignment horizontal="center" vertical="center"/>
    </xf>
    <xf numFmtId="0" fontId="29" fillId="0" borderId="19" xfId="41" applyFont="1" applyFill="1" applyBorder="1" applyAlignment="1">
      <alignment vertical="center"/>
    </xf>
    <xf numFmtId="166" fontId="29" fillId="0" borderId="19" xfId="41" applyNumberFormat="1" applyFont="1" applyFill="1" applyBorder="1" applyAlignment="1">
      <alignment horizontal="left" vertical="center"/>
    </xf>
    <xf numFmtId="42" fontId="29" fillId="0" borderId="20" xfId="41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2" fontId="25" fillId="0" borderId="0" xfId="0" applyNumberFormat="1" applyFont="1" applyAlignment="1">
      <alignment horizontal="center" vertical="center" wrapText="1"/>
    </xf>
    <xf numFmtId="164" fontId="25" fillId="0" borderId="0" xfId="0" applyNumberFormat="1" applyFont="1" applyAlignment="1">
      <alignment vertical="center"/>
    </xf>
    <xf numFmtId="41" fontId="25" fillId="25" borderId="7" xfId="38" applyNumberFormat="1" applyFont="1" applyFill="1" applyBorder="1" applyAlignment="1">
      <alignment horizontal="center" vertical="center"/>
    </xf>
    <xf numFmtId="0" fontId="30" fillId="20" borderId="14" xfId="39" applyFont="1" applyBorder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right" vertical="center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1" fontId="25" fillId="25" borderId="15" xfId="38" applyNumberFormat="1" applyFont="1" applyFill="1" applyBorder="1" applyAlignment="1">
      <alignment horizontal="center" vertical="top"/>
    </xf>
    <xf numFmtId="0" fontId="25" fillId="25" borderId="7" xfId="38" applyFont="1" applyFill="1" applyBorder="1" applyAlignment="1">
      <alignment horizontal="justify" vertical="top" wrapText="1"/>
    </xf>
    <xf numFmtId="1" fontId="25" fillId="25" borderId="15" xfId="38" applyNumberFormat="1" applyFont="1" applyFill="1" applyBorder="1" applyAlignment="1">
      <alignment horizontal="center" vertical="center"/>
    </xf>
    <xf numFmtId="9" fontId="25" fillId="25" borderId="7" xfId="38" applyNumberFormat="1" applyFont="1" applyFill="1" applyBorder="1" applyAlignment="1">
      <alignment horizontal="right" vertical="center"/>
    </xf>
    <xf numFmtId="41" fontId="25" fillId="25" borderId="7" xfId="38" applyNumberFormat="1" applyFont="1" applyFill="1" applyBorder="1" applyAlignment="1">
      <alignment horizontal="right" vertical="center"/>
    </xf>
    <xf numFmtId="0" fontId="25" fillId="25" borderId="7" xfId="38" applyFont="1" applyFill="1" applyBorder="1" applyAlignment="1">
      <alignment horizontal="center" vertical="center"/>
    </xf>
    <xf numFmtId="167" fontId="25" fillId="25" borderId="7" xfId="38" applyNumberFormat="1" applyFont="1" applyFill="1" applyBorder="1" applyAlignment="1">
      <alignment vertical="center"/>
    </xf>
    <xf numFmtId="166" fontId="25" fillId="25" borderId="7" xfId="38" applyNumberFormat="1" applyFont="1" applyFill="1" applyBorder="1" applyAlignment="1" applyProtection="1">
      <alignment horizontal="left" vertical="center"/>
    </xf>
    <xf numFmtId="42" fontId="26" fillId="25" borderId="16" xfId="38" applyNumberFormat="1" applyFont="1" applyFill="1" applyBorder="1" applyAlignment="1" applyProtection="1">
      <alignment horizontal="left" vertical="center"/>
    </xf>
    <xf numFmtId="167" fontId="25" fillId="25" borderId="7" xfId="38" applyNumberFormat="1" applyFont="1" applyFill="1" applyBorder="1" applyAlignment="1">
      <alignment horizontal="right" vertical="center"/>
    </xf>
    <xf numFmtId="41" fontId="25" fillId="25" borderId="7" xfId="38" applyNumberFormat="1" applyFont="1" applyFill="1" applyBorder="1" applyAlignment="1">
      <alignment horizontal="center" vertical="center"/>
    </xf>
    <xf numFmtId="0" fontId="30" fillId="20" borderId="14" xfId="39" applyFont="1" applyBorder="1" applyAlignment="1">
      <alignment horizontal="center" vertical="center"/>
    </xf>
    <xf numFmtId="0" fontId="30" fillId="20" borderId="12" xfId="39" applyFont="1" applyBorder="1" applyAlignment="1">
      <alignment horizontal="center" vertical="top"/>
    </xf>
    <xf numFmtId="0" fontId="30" fillId="20" borderId="13" xfId="39" applyFont="1" applyBorder="1" applyAlignment="1">
      <alignment vertical="top"/>
    </xf>
    <xf numFmtId="41" fontId="25" fillId="0" borderId="0" xfId="45" applyNumberFormat="1" applyFont="1" applyFill="1" applyAlignment="1">
      <alignment vertical="center"/>
    </xf>
    <xf numFmtId="0" fontId="25" fillId="0" borderId="0" xfId="45" applyFont="1" applyFill="1" applyAlignment="1">
      <alignment vertical="center"/>
    </xf>
    <xf numFmtId="0" fontId="30" fillId="20" borderId="14" xfId="39" applyFont="1" applyBorder="1" applyAlignment="1">
      <alignment vertical="center"/>
    </xf>
    <xf numFmtId="42" fontId="30" fillId="20" borderId="11" xfId="39" applyNumberFormat="1" applyFont="1" applyBorder="1" applyAlignment="1">
      <alignment vertical="center"/>
    </xf>
    <xf numFmtId="14" fontId="35" fillId="0" borderId="0" xfId="0" applyNumberFormat="1" applyFont="1" applyFill="1" applyAlignment="1">
      <alignment horizontal="left"/>
    </xf>
    <xf numFmtId="1" fontId="25" fillId="25" borderId="30" xfId="38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1" fontId="37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1" fontId="25" fillId="25" borderId="26" xfId="38" applyNumberFormat="1" applyFont="1" applyFill="1" applyBorder="1" applyAlignment="1">
      <alignment horizontal="center" vertical="center"/>
    </xf>
    <xf numFmtId="1" fontId="25" fillId="25" borderId="26" xfId="38" applyNumberFormat="1" applyFont="1" applyFill="1" applyBorder="1" applyAlignment="1">
      <alignment horizontal="center" vertical="top"/>
    </xf>
    <xf numFmtId="9" fontId="25" fillId="25" borderId="31" xfId="38" applyNumberFormat="1" applyFont="1" applyFill="1" applyBorder="1" applyAlignment="1">
      <alignment horizontal="right" vertical="center"/>
    </xf>
    <xf numFmtId="41" fontId="25" fillId="25" borderId="31" xfId="38" applyNumberFormat="1" applyFont="1" applyFill="1" applyBorder="1" applyAlignment="1">
      <alignment horizontal="right" vertical="center"/>
    </xf>
    <xf numFmtId="167" fontId="25" fillId="25" borderId="31" xfId="38" applyNumberFormat="1" applyFont="1" applyFill="1" applyBorder="1" applyAlignment="1">
      <alignment horizontal="right" vertical="center"/>
    </xf>
    <xf numFmtId="167" fontId="25" fillId="25" borderId="31" xfId="38" applyNumberFormat="1" applyFont="1" applyFill="1" applyBorder="1" applyAlignment="1">
      <alignment vertical="center"/>
    </xf>
    <xf numFmtId="166" fontId="25" fillId="25" borderId="31" xfId="38" applyNumberFormat="1" applyFont="1" applyFill="1" applyBorder="1" applyAlignment="1" applyProtection="1">
      <alignment horizontal="left" vertical="center"/>
    </xf>
    <xf numFmtId="42" fontId="26" fillId="25" borderId="32" xfId="38" applyNumberFormat="1" applyFont="1" applyFill="1" applyBorder="1" applyAlignment="1" applyProtection="1">
      <alignment horizontal="left" vertical="center"/>
    </xf>
    <xf numFmtId="0" fontId="31" fillId="24" borderId="0" xfId="0" applyFont="1" applyFill="1" applyBorder="1" applyAlignment="1">
      <alignment horizontal="center" vertical="center"/>
    </xf>
    <xf numFmtId="0" fontId="29" fillId="0" borderId="24" xfId="41" applyFont="1" applyFill="1" applyBorder="1" applyAlignment="1">
      <alignment horizontal="left" vertical="center"/>
    </xf>
    <xf numFmtId="0" fontId="29" fillId="0" borderId="25" xfId="41" applyFont="1" applyFill="1" applyBorder="1" applyAlignment="1">
      <alignment horizontal="left" vertical="center"/>
    </xf>
    <xf numFmtId="2" fontId="36" fillId="24" borderId="0" xfId="0" applyNumberFormat="1" applyFont="1" applyFill="1" applyAlignment="1">
      <alignment horizontal="center"/>
    </xf>
    <xf numFmtId="2" fontId="33" fillId="24" borderId="0" xfId="0" applyNumberFormat="1" applyFont="1" applyFill="1" applyAlignment="1">
      <alignment horizontal="center"/>
    </xf>
    <xf numFmtId="0" fontId="29" fillId="0" borderId="22" xfId="41" applyFont="1" applyFill="1" applyBorder="1" applyAlignment="1">
      <alignment horizontal="left" vertical="center"/>
    </xf>
    <xf numFmtId="0" fontId="29" fillId="0" borderId="23" xfId="41" applyFont="1" applyFill="1" applyBorder="1" applyAlignment="1">
      <alignment horizontal="left" vertical="center"/>
    </xf>
    <xf numFmtId="0" fontId="29" fillId="0" borderId="17" xfId="41" applyFont="1" applyFill="1" applyBorder="1" applyAlignment="1">
      <alignment horizontal="left" vertical="center"/>
    </xf>
    <xf numFmtId="0" fontId="29" fillId="0" borderId="9" xfId="41" applyFont="1" applyFill="1" applyBorder="1" applyAlignment="1">
      <alignment horizontal="left" vertical="center"/>
    </xf>
    <xf numFmtId="1" fontId="25" fillId="25" borderId="28" xfId="38" applyNumberFormat="1" applyFont="1" applyFill="1" applyBorder="1" applyAlignment="1">
      <alignment horizontal="center" vertical="center"/>
    </xf>
    <xf numFmtId="1" fontId="25" fillId="25" borderId="27" xfId="38" applyNumberFormat="1" applyFont="1" applyFill="1" applyBorder="1" applyAlignment="1">
      <alignment horizontal="center" vertical="center"/>
    </xf>
    <xf numFmtId="1" fontId="25" fillId="25" borderId="29" xfId="38" applyNumberFormat="1" applyFont="1" applyFill="1" applyBorder="1" applyAlignment="1">
      <alignment horizontal="center" vertical="center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6"/>
    <cellStyle name="Comma 2 2" xfId="48"/>
    <cellStyle name="Currency 2" xfId="50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7"/>
    <cellStyle name="Normal 2 3" xfId="45"/>
    <cellStyle name="Normal 2 3 2" xfId="52"/>
    <cellStyle name="Normal 3" xfId="37"/>
    <cellStyle name="Normal 4" xfId="43"/>
    <cellStyle name="Normal 4 2" xfId="53"/>
    <cellStyle name="Normal 4 2 2" xfId="58"/>
    <cellStyle name="Normal 4 3" xfId="51"/>
    <cellStyle name="Normal 4 3 2" xfId="57"/>
    <cellStyle name="Normal 4 4" xfId="56"/>
    <cellStyle name="Normal 5" xfId="49"/>
    <cellStyle name="Normal 6" xfId="55"/>
    <cellStyle name="Normal 7" xfId="54"/>
    <cellStyle name="Normal 7 2" xfId="59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4"/>
  <sheetViews>
    <sheetView tabSelected="1" zoomScale="70" zoomScaleNormal="70" zoomScaleSheetLayoutView="40" workbookViewId="0">
      <pane ySplit="1" topLeftCell="A39" activePane="bottomLeft" state="frozen"/>
      <selection pane="bottomLeft" activeCell="E63" sqref="E63"/>
    </sheetView>
  </sheetViews>
  <sheetFormatPr defaultRowHeight="15.75" x14ac:dyDescent="0.2"/>
  <cols>
    <col min="1" max="1" width="6" style="28" customWidth="1"/>
    <col min="2" max="2" width="10.109375" style="28" customWidth="1"/>
    <col min="3" max="3" width="9.21875" style="28" customWidth="1"/>
    <col min="4" max="4" width="7.88671875" style="1" customWidth="1"/>
    <col min="5" max="5" width="62" style="3" customWidth="1"/>
    <col min="6" max="6" width="8.33203125" style="59" customWidth="1"/>
    <col min="7" max="7" width="8.44140625" style="59" customWidth="1"/>
    <col min="8" max="8" width="9.109375" style="59" customWidth="1"/>
    <col min="9" max="9" width="6" style="28" bestFit="1" customWidth="1"/>
    <col min="10" max="11" width="10.21875" style="33" customWidth="1"/>
    <col min="12" max="13" width="13.33203125" style="33" customWidth="1"/>
    <col min="14" max="14" width="16.6640625" style="33" customWidth="1"/>
    <col min="15" max="15" width="10.77734375" style="60" bestFit="1" customWidth="1"/>
    <col min="16" max="16" width="9.6640625" style="2"/>
    <col min="17" max="17" width="10.33203125" style="2" bestFit="1" customWidth="1"/>
    <col min="18" max="16384" width="8.88671875" style="2"/>
  </cols>
  <sheetData>
    <row r="1" spans="1:23" s="20" customFormat="1" ht="30.6" customHeight="1" x14ac:dyDescent="0.2">
      <c r="A1" s="21" t="s">
        <v>3</v>
      </c>
      <c r="B1" s="21" t="s">
        <v>23</v>
      </c>
      <c r="C1" s="21" t="s">
        <v>35</v>
      </c>
      <c r="D1" s="21" t="s">
        <v>24</v>
      </c>
      <c r="E1" s="22" t="s">
        <v>1</v>
      </c>
      <c r="F1" s="22" t="s">
        <v>4</v>
      </c>
      <c r="G1" s="22" t="s">
        <v>26</v>
      </c>
      <c r="H1" s="22" t="s">
        <v>25</v>
      </c>
      <c r="I1" s="21" t="s">
        <v>0</v>
      </c>
      <c r="J1" s="21" t="s">
        <v>33</v>
      </c>
      <c r="K1" s="21" t="s">
        <v>40</v>
      </c>
      <c r="L1" s="21" t="s">
        <v>34</v>
      </c>
      <c r="M1" s="21" t="s">
        <v>39</v>
      </c>
      <c r="N1" s="22" t="s">
        <v>7</v>
      </c>
      <c r="O1" s="21" t="s">
        <v>2</v>
      </c>
      <c r="P1" s="19"/>
      <c r="Q1" s="19"/>
      <c r="R1" s="19"/>
      <c r="S1" s="19"/>
      <c r="T1" s="19"/>
      <c r="U1" s="19"/>
      <c r="V1" s="19"/>
      <c r="W1" s="19"/>
    </row>
    <row r="2" spans="1:23" s="15" customFormat="1" ht="22.5" x14ac:dyDescent="0.3">
      <c r="A2" s="105" t="s">
        <v>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23" x14ac:dyDescent="0.2">
      <c r="A3" s="67"/>
      <c r="B3" s="23"/>
      <c r="C3" s="23"/>
      <c r="D3" s="5"/>
      <c r="E3" s="4"/>
      <c r="F3" s="29"/>
      <c r="G3" s="29"/>
      <c r="H3" s="29"/>
      <c r="I3" s="23"/>
      <c r="J3" s="30"/>
      <c r="K3" s="30"/>
      <c r="L3" s="30"/>
      <c r="M3" s="30"/>
      <c r="N3" s="31"/>
      <c r="O3" s="32"/>
    </row>
    <row r="4" spans="1:23" ht="21" thickBot="1" x14ac:dyDescent="0.35">
      <c r="B4" s="24"/>
      <c r="C4" s="64"/>
      <c r="D4" s="65" t="s">
        <v>20</v>
      </c>
      <c r="E4" s="87">
        <v>44071</v>
      </c>
      <c r="F4" s="29"/>
      <c r="G4" s="29"/>
      <c r="H4" s="29"/>
      <c r="I4" s="23"/>
      <c r="M4" s="34" t="s">
        <v>15</v>
      </c>
      <c r="N4" s="34" t="s">
        <v>16</v>
      </c>
      <c r="O4" s="32"/>
    </row>
    <row r="5" spans="1:23" ht="20.25" x14ac:dyDescent="0.3">
      <c r="B5" s="24"/>
      <c r="C5" s="64"/>
      <c r="D5" s="65" t="s">
        <v>21</v>
      </c>
      <c r="E5" s="87" t="s">
        <v>72</v>
      </c>
      <c r="F5" s="29"/>
      <c r="G5" s="29"/>
      <c r="H5" s="29"/>
      <c r="I5" s="23"/>
      <c r="M5" s="35" t="s">
        <v>17</v>
      </c>
      <c r="N5" s="36">
        <f>N85</f>
        <v>0</v>
      </c>
      <c r="O5" s="32"/>
    </row>
    <row r="6" spans="1:23" ht="20.25" x14ac:dyDescent="0.3">
      <c r="B6" s="24"/>
      <c r="C6" s="64"/>
      <c r="D6" s="66" t="s">
        <v>22</v>
      </c>
      <c r="E6" s="87" t="s">
        <v>73</v>
      </c>
      <c r="F6" s="29"/>
      <c r="G6" s="29"/>
      <c r="H6" s="29"/>
      <c r="I6" s="23"/>
      <c r="M6" s="35" t="s">
        <v>18</v>
      </c>
      <c r="N6" s="36">
        <f>SUM(O86:O87)</f>
        <v>0</v>
      </c>
      <c r="O6" s="32"/>
    </row>
    <row r="7" spans="1:23" ht="20.25" x14ac:dyDescent="0.2">
      <c r="A7" s="67"/>
      <c r="B7" s="23"/>
      <c r="C7" s="23"/>
      <c r="D7" s="5"/>
      <c r="E7" s="4"/>
      <c r="F7" s="29"/>
      <c r="G7" s="29"/>
      <c r="H7" s="29"/>
      <c r="I7" s="23"/>
      <c r="M7" s="35" t="s">
        <v>19</v>
      </c>
      <c r="N7" s="36">
        <f>N5+N6</f>
        <v>0</v>
      </c>
      <c r="O7" s="32"/>
    </row>
    <row r="8" spans="1:23" ht="16.5" customHeight="1" x14ac:dyDescent="0.2">
      <c r="A8" s="67"/>
      <c r="B8" s="23"/>
      <c r="C8" s="23"/>
      <c r="D8" s="5"/>
      <c r="E8" s="4"/>
      <c r="F8" s="29"/>
      <c r="G8" s="29"/>
      <c r="H8" s="29"/>
      <c r="I8" s="23"/>
      <c r="J8" s="30"/>
      <c r="K8" s="30"/>
      <c r="L8" s="30"/>
      <c r="M8" s="30"/>
      <c r="N8" s="31"/>
      <c r="O8" s="32"/>
    </row>
    <row r="9" spans="1:23" s="20" customFormat="1" ht="30.6" customHeight="1" x14ac:dyDescent="0.2">
      <c r="A9" s="21" t="s">
        <v>3</v>
      </c>
      <c r="B9" s="21" t="s">
        <v>23</v>
      </c>
      <c r="C9" s="21" t="s">
        <v>35</v>
      </c>
      <c r="D9" s="21" t="s">
        <v>24</v>
      </c>
      <c r="E9" s="22" t="s">
        <v>1</v>
      </c>
      <c r="F9" s="22" t="s">
        <v>4</v>
      </c>
      <c r="G9" s="22" t="s">
        <v>26</v>
      </c>
      <c r="H9" s="22" t="s">
        <v>25</v>
      </c>
      <c r="I9" s="21" t="s">
        <v>0</v>
      </c>
      <c r="J9" s="21" t="s">
        <v>33</v>
      </c>
      <c r="K9" s="21" t="s">
        <v>40</v>
      </c>
      <c r="L9" s="21" t="s">
        <v>34</v>
      </c>
      <c r="M9" s="21" t="s">
        <v>39</v>
      </c>
      <c r="N9" s="22" t="s">
        <v>7</v>
      </c>
      <c r="O9" s="21" t="s">
        <v>2</v>
      </c>
      <c r="P9" s="19"/>
      <c r="Q9" s="19"/>
      <c r="R9" s="19"/>
      <c r="S9" s="19"/>
      <c r="T9" s="19"/>
      <c r="U9" s="19"/>
      <c r="V9" s="19"/>
      <c r="W9" s="19"/>
    </row>
    <row r="10" spans="1:23" s="12" customFormat="1" x14ac:dyDescent="0.2">
      <c r="A10" s="25"/>
      <c r="B10" s="25"/>
      <c r="C10" s="25"/>
      <c r="D10" s="7" t="s">
        <v>38</v>
      </c>
      <c r="E10" s="8" t="s">
        <v>11</v>
      </c>
      <c r="F10" s="62"/>
      <c r="G10" s="37"/>
      <c r="H10" s="37"/>
      <c r="I10" s="37"/>
      <c r="J10" s="37"/>
      <c r="K10" s="85"/>
      <c r="L10" s="37"/>
      <c r="M10" s="85"/>
      <c r="N10" s="37"/>
      <c r="O10" s="38">
        <f>SUM(N11:N20)</f>
        <v>0</v>
      </c>
      <c r="P10" s="11" t="s">
        <v>10</v>
      </c>
    </row>
    <row r="11" spans="1:23" s="12" customFormat="1" x14ac:dyDescent="0.2">
      <c r="A11" s="71"/>
      <c r="B11" s="26"/>
      <c r="C11" s="26"/>
      <c r="D11" s="13"/>
      <c r="E11" s="14"/>
      <c r="F11" s="61"/>
      <c r="G11" s="39"/>
      <c r="H11" s="40"/>
      <c r="I11" s="41"/>
      <c r="J11" s="42"/>
      <c r="K11" s="75"/>
      <c r="L11" s="42"/>
      <c r="M11" s="75"/>
      <c r="N11" s="43"/>
      <c r="O11" s="44"/>
      <c r="P11" s="11"/>
    </row>
    <row r="12" spans="1:23" s="12" customFormat="1" x14ac:dyDescent="0.2">
      <c r="A12" s="26">
        <f>IF(I12&lt;&gt;"",1+MAX($A10:A$10),"")</f>
        <v>1</v>
      </c>
      <c r="B12" s="26"/>
      <c r="C12" s="26"/>
      <c r="D12" s="13"/>
      <c r="E12" s="14" t="s">
        <v>12</v>
      </c>
      <c r="F12" s="61">
        <v>1</v>
      </c>
      <c r="G12" s="39">
        <v>0</v>
      </c>
      <c r="H12" s="40">
        <f t="shared" ref="H12:H19" si="0">F12*(1+G12)</f>
        <v>1</v>
      </c>
      <c r="I12" s="41" t="s">
        <v>37</v>
      </c>
      <c r="J12" s="45"/>
      <c r="K12" s="78"/>
      <c r="L12" s="42"/>
      <c r="M12" s="75"/>
      <c r="N12" s="43">
        <f>J12</f>
        <v>0</v>
      </c>
      <c r="O12" s="44"/>
      <c r="P12" s="11"/>
    </row>
    <row r="13" spans="1:23" s="12" customFormat="1" x14ac:dyDescent="0.2">
      <c r="A13" s="26">
        <f>IF(I13&lt;&gt;"",1+MAX($A$10:A12),"")</f>
        <v>2</v>
      </c>
      <c r="B13" s="26"/>
      <c r="C13" s="26"/>
      <c r="D13" s="13"/>
      <c r="E13" s="14" t="s">
        <v>13</v>
      </c>
      <c r="F13" s="61">
        <v>1</v>
      </c>
      <c r="G13" s="39">
        <v>0</v>
      </c>
      <c r="H13" s="40">
        <f t="shared" si="0"/>
        <v>1</v>
      </c>
      <c r="I13" s="41" t="s">
        <v>37</v>
      </c>
      <c r="J13" s="78"/>
      <c r="K13" s="78"/>
      <c r="L13" s="42"/>
      <c r="M13" s="75"/>
      <c r="N13" s="76">
        <f t="shared" ref="N13:N19" si="1">J13</f>
        <v>0</v>
      </c>
      <c r="O13" s="44"/>
      <c r="P13" s="11"/>
    </row>
    <row r="14" spans="1:23" s="12" customFormat="1" x14ac:dyDescent="0.2">
      <c r="A14" s="26">
        <f>IF(I14&lt;&gt;"",1+MAX($A$10:A13),"")</f>
        <v>3</v>
      </c>
      <c r="B14" s="26"/>
      <c r="C14" s="26"/>
      <c r="D14" s="13"/>
      <c r="E14" s="14" t="s">
        <v>27</v>
      </c>
      <c r="F14" s="61">
        <v>1</v>
      </c>
      <c r="G14" s="39">
        <v>0</v>
      </c>
      <c r="H14" s="40">
        <f t="shared" si="0"/>
        <v>1</v>
      </c>
      <c r="I14" s="41" t="s">
        <v>37</v>
      </c>
      <c r="J14" s="78"/>
      <c r="K14" s="78"/>
      <c r="L14" s="42"/>
      <c r="M14" s="75"/>
      <c r="N14" s="76">
        <f t="shared" si="1"/>
        <v>0</v>
      </c>
      <c r="O14" s="44"/>
      <c r="P14" s="11"/>
    </row>
    <row r="15" spans="1:23" s="12" customFormat="1" x14ac:dyDescent="0.2">
      <c r="A15" s="26">
        <f>IF(I15&lt;&gt;"",1+MAX($A$10:A14),"")</f>
        <v>4</v>
      </c>
      <c r="B15" s="26"/>
      <c r="C15" s="26"/>
      <c r="D15" s="13"/>
      <c r="E15" s="14" t="s">
        <v>28</v>
      </c>
      <c r="F15" s="61">
        <v>1</v>
      </c>
      <c r="G15" s="39">
        <v>0</v>
      </c>
      <c r="H15" s="40">
        <f t="shared" si="0"/>
        <v>1</v>
      </c>
      <c r="I15" s="41" t="s">
        <v>37</v>
      </c>
      <c r="J15" s="45"/>
      <c r="K15" s="78"/>
      <c r="L15" s="42"/>
      <c r="M15" s="75"/>
      <c r="N15" s="76">
        <f t="shared" si="1"/>
        <v>0</v>
      </c>
      <c r="O15" s="44"/>
      <c r="P15" s="11"/>
    </row>
    <row r="16" spans="1:23" s="12" customFormat="1" x14ac:dyDescent="0.2">
      <c r="A16" s="26">
        <f>IF(I16&lt;&gt;"",1+MAX($A$10:A15),"")</f>
        <v>5</v>
      </c>
      <c r="B16" s="26"/>
      <c r="C16" s="26"/>
      <c r="D16" s="13"/>
      <c r="E16" s="14" t="s">
        <v>29</v>
      </c>
      <c r="F16" s="61">
        <v>1</v>
      </c>
      <c r="G16" s="39">
        <v>0</v>
      </c>
      <c r="H16" s="40">
        <f t="shared" si="0"/>
        <v>1</v>
      </c>
      <c r="I16" s="41" t="s">
        <v>37</v>
      </c>
      <c r="J16" s="45"/>
      <c r="K16" s="78"/>
      <c r="L16" s="42"/>
      <c r="M16" s="75"/>
      <c r="N16" s="76">
        <f t="shared" si="1"/>
        <v>0</v>
      </c>
      <c r="O16" s="44"/>
      <c r="P16" s="11"/>
    </row>
    <row r="17" spans="1:16" s="12" customFormat="1" x14ac:dyDescent="0.2">
      <c r="A17" s="26">
        <f>IF(I17&lt;&gt;"",1+MAX($A$10:A16),"")</f>
        <v>6</v>
      </c>
      <c r="B17" s="26"/>
      <c r="C17" s="26"/>
      <c r="D17" s="13"/>
      <c r="E17" s="14" t="s">
        <v>30</v>
      </c>
      <c r="F17" s="61">
        <v>1</v>
      </c>
      <c r="G17" s="39">
        <v>0</v>
      </c>
      <c r="H17" s="40">
        <f t="shared" si="0"/>
        <v>1</v>
      </c>
      <c r="I17" s="41" t="s">
        <v>37</v>
      </c>
      <c r="J17" s="45"/>
      <c r="K17" s="78"/>
      <c r="L17" s="42"/>
      <c r="M17" s="75"/>
      <c r="N17" s="76">
        <f t="shared" si="1"/>
        <v>0</v>
      </c>
      <c r="O17" s="44"/>
      <c r="P17" s="11"/>
    </row>
    <row r="18" spans="1:16" s="12" customFormat="1" x14ac:dyDescent="0.2">
      <c r="A18" s="26">
        <f>IF(I18&lt;&gt;"",1+MAX($A$10:A17),"")</f>
        <v>7</v>
      </c>
      <c r="B18" s="26"/>
      <c r="C18" s="26"/>
      <c r="D18" s="13"/>
      <c r="E18" s="14" t="s">
        <v>31</v>
      </c>
      <c r="F18" s="61">
        <v>1</v>
      </c>
      <c r="G18" s="39">
        <v>0</v>
      </c>
      <c r="H18" s="40">
        <f t="shared" si="0"/>
        <v>1</v>
      </c>
      <c r="I18" s="41" t="s">
        <v>37</v>
      </c>
      <c r="J18" s="45"/>
      <c r="K18" s="78"/>
      <c r="L18" s="42"/>
      <c r="M18" s="75"/>
      <c r="N18" s="76">
        <f t="shared" si="1"/>
        <v>0</v>
      </c>
      <c r="O18" s="44"/>
      <c r="P18" s="11"/>
    </row>
    <row r="19" spans="1:16" s="12" customFormat="1" x14ac:dyDescent="0.2">
      <c r="A19" s="26">
        <f>IF(I19&lt;&gt;"",1+MAX($A$10:A18),"")</f>
        <v>8</v>
      </c>
      <c r="B19" s="26"/>
      <c r="C19" s="26"/>
      <c r="D19" s="13"/>
      <c r="E19" s="14" t="s">
        <v>32</v>
      </c>
      <c r="F19" s="61">
        <v>1</v>
      </c>
      <c r="G19" s="39">
        <v>0</v>
      </c>
      <c r="H19" s="40">
        <f t="shared" si="0"/>
        <v>1</v>
      </c>
      <c r="I19" s="41" t="s">
        <v>37</v>
      </c>
      <c r="J19" s="45"/>
      <c r="K19" s="78"/>
      <c r="L19" s="42"/>
      <c r="M19" s="75"/>
      <c r="N19" s="76">
        <f t="shared" si="1"/>
        <v>0</v>
      </c>
      <c r="O19" s="44"/>
      <c r="P19" s="11"/>
    </row>
    <row r="20" spans="1:16" s="84" customFormat="1" x14ac:dyDescent="0.2">
      <c r="A20" s="71" t="str">
        <f>IF(I20&lt;&gt;"",1+MAX($A$10:A19),"")</f>
        <v/>
      </c>
      <c r="B20" s="71"/>
      <c r="C20" s="71"/>
      <c r="D20" s="69"/>
      <c r="E20" s="70"/>
      <c r="F20" s="79"/>
      <c r="G20" s="72"/>
      <c r="H20" s="73"/>
      <c r="I20" s="74"/>
      <c r="J20" s="78"/>
      <c r="K20" s="78"/>
      <c r="L20" s="75"/>
      <c r="M20" s="75"/>
      <c r="N20" s="76"/>
      <c r="O20" s="77"/>
      <c r="P20" s="83"/>
    </row>
    <row r="21" spans="1:16" s="84" customFormat="1" x14ac:dyDescent="0.2">
      <c r="A21" s="25" t="str">
        <f>IF(I21&lt;&gt;"",1+MAX($A$10:A20),"")</f>
        <v/>
      </c>
      <c r="B21" s="25"/>
      <c r="C21" s="25"/>
      <c r="D21" s="81" t="s">
        <v>43</v>
      </c>
      <c r="E21" s="82" t="s">
        <v>44</v>
      </c>
      <c r="F21" s="80"/>
      <c r="G21" s="85"/>
      <c r="H21" s="85"/>
      <c r="I21" s="85"/>
      <c r="J21" s="85"/>
      <c r="K21" s="85"/>
      <c r="L21" s="85"/>
      <c r="M21" s="85"/>
      <c r="N21" s="85"/>
      <c r="O21" s="86">
        <f>SUM(N22:N84)</f>
        <v>0</v>
      </c>
      <c r="P21" s="83" t="s">
        <v>10</v>
      </c>
    </row>
    <row r="22" spans="1:16" s="84" customFormat="1" ht="15.75" customHeight="1" x14ac:dyDescent="0.2">
      <c r="A22" s="71" t="str">
        <f>IF(I22&lt;&gt;"",1+MAX($A$10:A21),"")</f>
        <v/>
      </c>
      <c r="B22" s="71"/>
      <c r="C22" s="88"/>
      <c r="D22" s="69"/>
      <c r="E22" s="93"/>
      <c r="F22" s="79"/>
      <c r="G22" s="72"/>
      <c r="H22" s="73"/>
      <c r="I22" s="74"/>
      <c r="J22" s="78"/>
      <c r="K22" s="78"/>
      <c r="L22" s="75"/>
      <c r="M22" s="75"/>
      <c r="N22" s="76"/>
      <c r="O22" s="77"/>
      <c r="P22" s="83"/>
    </row>
    <row r="23" spans="1:16" s="84" customFormat="1" ht="15.75" customHeight="1" x14ac:dyDescent="0.2">
      <c r="A23" s="71" t="str">
        <f>IF(I23&lt;&gt;"",1+MAX($A$10:A22),"")</f>
        <v/>
      </c>
      <c r="B23" s="111" t="s">
        <v>77</v>
      </c>
      <c r="C23" s="111" t="s">
        <v>78</v>
      </c>
      <c r="D23" s="69"/>
      <c r="E23" s="102" t="s">
        <v>45</v>
      </c>
      <c r="F23" s="90"/>
      <c r="G23" s="72"/>
      <c r="H23" s="73"/>
      <c r="I23" s="74"/>
      <c r="J23" s="78"/>
      <c r="K23" s="78"/>
      <c r="L23" s="75"/>
      <c r="M23" s="75"/>
      <c r="N23" s="76"/>
      <c r="O23" s="77"/>
      <c r="P23" s="83"/>
    </row>
    <row r="24" spans="1:16" s="84" customFormat="1" ht="15.75" customHeight="1" x14ac:dyDescent="0.2">
      <c r="A24" s="94"/>
      <c r="B24" s="112"/>
      <c r="C24" s="112"/>
      <c r="D24" s="95"/>
      <c r="E24" s="93"/>
      <c r="F24" s="90"/>
      <c r="G24" s="96"/>
      <c r="H24" s="97"/>
      <c r="I24" s="74"/>
      <c r="J24" s="98"/>
      <c r="K24" s="98"/>
      <c r="L24" s="99"/>
      <c r="M24" s="99"/>
      <c r="N24" s="100"/>
      <c r="O24" s="101"/>
      <c r="P24" s="83"/>
    </row>
    <row r="25" spans="1:16" s="84" customFormat="1" ht="15.75" customHeight="1" x14ac:dyDescent="0.2">
      <c r="A25" s="71" t="str">
        <f>IF(I25&lt;&gt;"",1+MAX($A$10:A23),"")</f>
        <v/>
      </c>
      <c r="B25" s="112"/>
      <c r="C25" s="112"/>
      <c r="D25" s="69"/>
      <c r="E25" s="93" t="s">
        <v>46</v>
      </c>
      <c r="F25" s="90"/>
      <c r="G25" s="72"/>
      <c r="H25" s="73"/>
      <c r="I25" s="74"/>
      <c r="J25" s="78"/>
      <c r="K25" s="78"/>
      <c r="L25" s="75"/>
      <c r="M25" s="75"/>
      <c r="N25" s="76"/>
      <c r="O25" s="77"/>
      <c r="P25" s="83"/>
    </row>
    <row r="26" spans="1:16" s="84" customFormat="1" ht="15.75" customHeight="1" x14ac:dyDescent="0.2">
      <c r="A26" s="71" t="str">
        <f>IF(I26&lt;&gt;"",1+MAX($A$10:A25),"")</f>
        <v/>
      </c>
      <c r="B26" s="112"/>
      <c r="C26" s="112"/>
      <c r="D26" s="69"/>
      <c r="E26" s="91" t="s">
        <v>47</v>
      </c>
      <c r="F26" s="90"/>
      <c r="G26" s="72"/>
      <c r="H26" s="73"/>
      <c r="I26" s="74"/>
      <c r="J26" s="78"/>
      <c r="K26" s="78"/>
      <c r="L26" s="75"/>
      <c r="M26" s="75"/>
      <c r="N26" s="76"/>
      <c r="O26" s="77"/>
      <c r="P26" s="83"/>
    </row>
    <row r="27" spans="1:16" s="84" customFormat="1" ht="15.75" customHeight="1" x14ac:dyDescent="0.2">
      <c r="A27" s="71">
        <f>IF(I27&lt;&gt;"",1+MAX($A$10:A26),"")</f>
        <v>9</v>
      </c>
      <c r="B27" s="112"/>
      <c r="C27" s="112"/>
      <c r="D27" s="69"/>
      <c r="E27" s="92" t="s">
        <v>48</v>
      </c>
      <c r="F27" s="90">
        <v>645</v>
      </c>
      <c r="G27" s="72">
        <v>0.05</v>
      </c>
      <c r="H27" s="73">
        <f>F27*(1+G27)</f>
        <v>677.25</v>
      </c>
      <c r="I27" s="89" t="s">
        <v>36</v>
      </c>
      <c r="J27" s="78">
        <v>0</v>
      </c>
      <c r="K27" s="78">
        <f>J27*H27</f>
        <v>0</v>
      </c>
      <c r="L27" s="75">
        <v>0</v>
      </c>
      <c r="M27" s="75">
        <f>L27*H27</f>
        <v>0</v>
      </c>
      <c r="N27" s="76">
        <f>(J27+L27)*H27</f>
        <v>0</v>
      </c>
      <c r="O27" s="77"/>
      <c r="P27" s="83"/>
    </row>
    <row r="28" spans="1:16" s="84" customFormat="1" ht="15.75" customHeight="1" x14ac:dyDescent="0.2">
      <c r="A28" s="71" t="str">
        <f>IF(I28&lt;&gt;"",1+MAX($A$10:A27),"")</f>
        <v/>
      </c>
      <c r="B28" s="112"/>
      <c r="C28" s="112"/>
      <c r="D28" s="69"/>
      <c r="E28" s="91" t="s">
        <v>49</v>
      </c>
      <c r="F28" s="90"/>
      <c r="G28" s="72"/>
      <c r="H28" s="73"/>
      <c r="I28" s="89"/>
      <c r="J28" s="78"/>
      <c r="K28" s="78"/>
      <c r="L28" s="75"/>
      <c r="M28" s="75"/>
      <c r="N28" s="76"/>
      <c r="O28" s="77"/>
      <c r="P28" s="83"/>
    </row>
    <row r="29" spans="1:16" s="84" customFormat="1" ht="15.75" customHeight="1" x14ac:dyDescent="0.2">
      <c r="A29" s="71">
        <f>IF(I29&lt;&gt;"",1+MAX($A$10:A28),"")</f>
        <v>10</v>
      </c>
      <c r="B29" s="112"/>
      <c r="C29" s="112"/>
      <c r="D29" s="69"/>
      <c r="E29" s="92" t="s">
        <v>50</v>
      </c>
      <c r="F29" s="90">
        <v>2559</v>
      </c>
      <c r="G29" s="72">
        <v>0.05</v>
      </c>
      <c r="H29" s="73">
        <f>F29*(1+G29)</f>
        <v>2686.9500000000003</v>
      </c>
      <c r="I29" s="89" t="s">
        <v>36</v>
      </c>
      <c r="J29" s="78">
        <v>0</v>
      </c>
      <c r="K29" s="78">
        <f>J29*H29</f>
        <v>0</v>
      </c>
      <c r="L29" s="75">
        <v>0</v>
      </c>
      <c r="M29" s="75">
        <f>L29*H29</f>
        <v>0</v>
      </c>
      <c r="N29" s="76">
        <f>(J29+L29)*H29</f>
        <v>0</v>
      </c>
      <c r="O29" s="77"/>
      <c r="P29" s="83"/>
    </row>
    <row r="30" spans="1:16" s="84" customFormat="1" ht="15.75" customHeight="1" x14ac:dyDescent="0.2">
      <c r="A30" s="71" t="str">
        <f>IF(I30&lt;&gt;"",1+MAX($A$10:A29),"")</f>
        <v/>
      </c>
      <c r="B30" s="112"/>
      <c r="C30" s="112"/>
      <c r="D30" s="69"/>
      <c r="E30" s="93" t="s">
        <v>51</v>
      </c>
      <c r="F30" s="90"/>
      <c r="G30" s="72"/>
      <c r="H30" s="73"/>
      <c r="I30" s="89"/>
      <c r="J30" s="78"/>
      <c r="K30" s="78"/>
      <c r="L30" s="75"/>
      <c r="M30" s="75"/>
      <c r="N30" s="76"/>
      <c r="O30" s="77"/>
      <c r="P30" s="83"/>
    </row>
    <row r="31" spans="1:16" s="84" customFormat="1" ht="15.75" customHeight="1" x14ac:dyDescent="0.2">
      <c r="A31" s="71" t="str">
        <f>IF(I31&lt;&gt;"",1+MAX($A$10:A30),"")</f>
        <v/>
      </c>
      <c r="B31" s="112"/>
      <c r="C31" s="112"/>
      <c r="D31" s="69"/>
      <c r="E31" s="91" t="s">
        <v>52</v>
      </c>
      <c r="F31" s="90"/>
      <c r="G31" s="72"/>
      <c r="H31" s="73"/>
      <c r="I31" s="89"/>
      <c r="J31" s="78"/>
      <c r="K31" s="78"/>
      <c r="L31" s="75"/>
      <c r="M31" s="75"/>
      <c r="N31" s="76"/>
      <c r="O31" s="77"/>
      <c r="P31" s="83"/>
    </row>
    <row r="32" spans="1:16" s="84" customFormat="1" ht="15.75" customHeight="1" x14ac:dyDescent="0.2">
      <c r="A32" s="71">
        <f>IF(I32&lt;&gt;"",1+MAX($A$10:A31),"")</f>
        <v>11</v>
      </c>
      <c r="B32" s="112"/>
      <c r="C32" s="112"/>
      <c r="D32" s="69"/>
      <c r="E32" s="92" t="s">
        <v>53</v>
      </c>
      <c r="F32" s="90">
        <v>93.096557754776995</v>
      </c>
      <c r="G32" s="72">
        <v>0.05</v>
      </c>
      <c r="H32" s="73">
        <f>F32*(1+G32)</f>
        <v>97.751385642515842</v>
      </c>
      <c r="I32" s="89" t="s">
        <v>70</v>
      </c>
      <c r="J32" s="78">
        <v>0</v>
      </c>
      <c r="K32" s="78">
        <f>J32*H32</f>
        <v>0</v>
      </c>
      <c r="L32" s="75">
        <v>0</v>
      </c>
      <c r="M32" s="75">
        <f>L32*H32</f>
        <v>0</v>
      </c>
      <c r="N32" s="76">
        <f>(J32+L32)*H32</f>
        <v>0</v>
      </c>
      <c r="O32" s="77"/>
      <c r="P32" s="83"/>
    </row>
    <row r="33" spans="1:16" s="84" customFormat="1" ht="15.75" customHeight="1" x14ac:dyDescent="0.2">
      <c r="A33" s="94"/>
      <c r="B33" s="112"/>
      <c r="C33" s="112"/>
      <c r="D33" s="95"/>
      <c r="E33" s="92"/>
      <c r="F33" s="90"/>
      <c r="G33" s="72"/>
      <c r="H33" s="73"/>
      <c r="I33" s="89"/>
      <c r="J33" s="78"/>
      <c r="K33" s="78"/>
      <c r="L33" s="75"/>
      <c r="M33" s="75"/>
      <c r="N33" s="76"/>
      <c r="O33" s="77"/>
      <c r="P33" s="83"/>
    </row>
    <row r="34" spans="1:16" s="84" customFormat="1" ht="15.75" customHeight="1" x14ac:dyDescent="0.2">
      <c r="A34" s="71" t="str">
        <f>IF(I34&lt;&gt;"",1+MAX($A$10:A32),"")</f>
        <v/>
      </c>
      <c r="B34" s="112"/>
      <c r="C34" s="112"/>
      <c r="D34" s="69"/>
      <c r="E34" s="102" t="s">
        <v>54</v>
      </c>
      <c r="F34" s="90"/>
      <c r="G34" s="72"/>
      <c r="H34" s="73"/>
      <c r="I34" s="89"/>
      <c r="J34" s="78"/>
      <c r="K34" s="78"/>
      <c r="L34" s="75"/>
      <c r="M34" s="75"/>
      <c r="N34" s="76"/>
      <c r="O34" s="77"/>
      <c r="P34" s="83"/>
    </row>
    <row r="35" spans="1:16" s="84" customFormat="1" ht="15.75" customHeight="1" x14ac:dyDescent="0.2">
      <c r="A35" s="94"/>
      <c r="B35" s="112"/>
      <c r="C35" s="112"/>
      <c r="D35" s="95"/>
      <c r="E35" s="93"/>
      <c r="F35" s="90"/>
      <c r="G35" s="96"/>
      <c r="H35" s="97"/>
      <c r="I35" s="74"/>
      <c r="J35" s="98"/>
      <c r="K35" s="98"/>
      <c r="L35" s="99"/>
      <c r="M35" s="99"/>
      <c r="N35" s="100"/>
      <c r="O35" s="101"/>
      <c r="P35" s="83"/>
    </row>
    <row r="36" spans="1:16" s="84" customFormat="1" ht="15.75" customHeight="1" x14ac:dyDescent="0.2">
      <c r="A36" s="71" t="str">
        <f>IF(I36&lt;&gt;"",1+MAX($A$10:A34),"")</f>
        <v/>
      </c>
      <c r="B36" s="112"/>
      <c r="C36" s="112"/>
      <c r="D36" s="69"/>
      <c r="E36" s="93" t="s">
        <v>51</v>
      </c>
      <c r="F36" s="90"/>
      <c r="G36" s="72"/>
      <c r="H36" s="73"/>
      <c r="I36" s="89"/>
      <c r="J36" s="78"/>
      <c r="K36" s="78"/>
      <c r="L36" s="75"/>
      <c r="M36" s="75"/>
      <c r="N36" s="76"/>
      <c r="O36" s="77"/>
      <c r="P36" s="83"/>
    </row>
    <row r="37" spans="1:16" s="84" customFormat="1" x14ac:dyDescent="0.2">
      <c r="A37" s="71" t="str">
        <f>IF(I37&lt;&gt;"",1+MAX($A$10:A36),"")</f>
        <v/>
      </c>
      <c r="B37" s="112"/>
      <c r="C37" s="112"/>
      <c r="D37" s="69"/>
      <c r="E37" s="91" t="s">
        <v>55</v>
      </c>
      <c r="F37" s="90"/>
      <c r="G37" s="72"/>
      <c r="H37" s="73"/>
      <c r="I37" s="89"/>
      <c r="J37" s="78"/>
      <c r="K37" s="78"/>
      <c r="L37" s="75"/>
      <c r="M37" s="75"/>
      <c r="N37" s="76"/>
      <c r="O37" s="77"/>
      <c r="P37" s="83"/>
    </row>
    <row r="38" spans="1:16" s="84" customFormat="1" ht="15.75" customHeight="1" x14ac:dyDescent="0.2">
      <c r="A38" s="71">
        <f>IF(I38&lt;&gt;"",1+MAX($A$10:A37),"")</f>
        <v>12</v>
      </c>
      <c r="B38" s="112"/>
      <c r="C38" s="112"/>
      <c r="D38" s="69"/>
      <c r="E38" s="92" t="s">
        <v>56</v>
      </c>
      <c r="F38" s="90">
        <v>45.550815758587319</v>
      </c>
      <c r="G38" s="72">
        <v>0.05</v>
      </c>
      <c r="H38" s="73">
        <f>F38*(1+G38)</f>
        <v>47.828356546516687</v>
      </c>
      <c r="I38" s="89" t="s">
        <v>70</v>
      </c>
      <c r="J38" s="78">
        <v>0</v>
      </c>
      <c r="K38" s="78">
        <f>J38*H38</f>
        <v>0</v>
      </c>
      <c r="L38" s="75">
        <v>0</v>
      </c>
      <c r="M38" s="75">
        <f>L38*H38</f>
        <v>0</v>
      </c>
      <c r="N38" s="76">
        <f>(J38+L38)*H38</f>
        <v>0</v>
      </c>
      <c r="O38" s="77"/>
      <c r="P38" s="83"/>
    </row>
    <row r="39" spans="1:16" s="84" customFormat="1" x14ac:dyDescent="0.2">
      <c r="A39" s="71" t="str">
        <f>IF(I39&lt;&gt;"",1+MAX($A$10:A38),"")</f>
        <v/>
      </c>
      <c r="B39" s="112"/>
      <c r="C39" s="112"/>
      <c r="D39" s="69"/>
      <c r="E39" s="91" t="s">
        <v>57</v>
      </c>
      <c r="F39" s="90"/>
      <c r="G39" s="72"/>
      <c r="H39" s="73"/>
      <c r="I39" s="89"/>
      <c r="J39" s="78"/>
      <c r="K39" s="78"/>
      <c r="L39" s="75"/>
      <c r="M39" s="75"/>
      <c r="N39" s="76"/>
      <c r="O39" s="77"/>
      <c r="P39" s="83"/>
    </row>
    <row r="40" spans="1:16" s="84" customFormat="1" x14ac:dyDescent="0.2">
      <c r="A40" s="71">
        <f>IF(I40&lt;&gt;"",1+MAX($A$10:A39),"")</f>
        <v>13</v>
      </c>
      <c r="B40" s="112"/>
      <c r="C40" s="112"/>
      <c r="D40" s="69"/>
      <c r="E40" s="92" t="s">
        <v>58</v>
      </c>
      <c r="F40" s="90">
        <v>163.98293673091436</v>
      </c>
      <c r="G40" s="72">
        <v>0.05</v>
      </c>
      <c r="H40" s="73">
        <f>F40*(1+G40)</f>
        <v>172.1820835674601</v>
      </c>
      <c r="I40" s="89" t="s">
        <v>70</v>
      </c>
      <c r="J40" s="78">
        <v>0</v>
      </c>
      <c r="K40" s="78">
        <f>J40*H40</f>
        <v>0</v>
      </c>
      <c r="L40" s="75">
        <v>0</v>
      </c>
      <c r="M40" s="75">
        <f>L40*H40</f>
        <v>0</v>
      </c>
      <c r="N40" s="76">
        <f>(J40+L40)*H40</f>
        <v>0</v>
      </c>
      <c r="O40" s="77"/>
      <c r="P40" s="83"/>
    </row>
    <row r="41" spans="1:16" s="84" customFormat="1" x14ac:dyDescent="0.2">
      <c r="A41" s="71"/>
      <c r="B41" s="112"/>
      <c r="C41" s="112"/>
      <c r="D41" s="69"/>
      <c r="E41" s="92"/>
      <c r="F41" s="90"/>
      <c r="G41" s="72"/>
      <c r="H41" s="73"/>
      <c r="I41" s="89"/>
      <c r="J41" s="78"/>
      <c r="K41" s="78"/>
      <c r="L41" s="75"/>
      <c r="M41" s="75"/>
      <c r="N41" s="76"/>
      <c r="O41" s="77"/>
      <c r="P41" s="83"/>
    </row>
    <row r="42" spans="1:16" s="84" customFormat="1" ht="15.75" customHeight="1" x14ac:dyDescent="0.2">
      <c r="A42" s="71" t="str">
        <f>IF(I42&lt;&gt;"",1+MAX($A$10:A40),"")</f>
        <v/>
      </c>
      <c r="B42" s="112"/>
      <c r="C42" s="112"/>
      <c r="D42" s="69"/>
      <c r="E42" s="93" t="s">
        <v>59</v>
      </c>
      <c r="F42" s="90"/>
      <c r="G42" s="72"/>
      <c r="H42" s="73"/>
      <c r="I42" s="89"/>
      <c r="J42" s="78"/>
      <c r="K42" s="78"/>
      <c r="L42" s="75"/>
      <c r="M42" s="75"/>
      <c r="N42" s="76"/>
      <c r="O42" s="77"/>
      <c r="P42" s="83"/>
    </row>
    <row r="43" spans="1:16" s="84" customFormat="1" ht="15.75" customHeight="1" x14ac:dyDescent="0.2">
      <c r="A43" s="71" t="str">
        <f>IF(I43&lt;&gt;"",1+MAX($A$10:A42),"")</f>
        <v/>
      </c>
      <c r="B43" s="112"/>
      <c r="C43" s="112"/>
      <c r="D43" s="69"/>
      <c r="E43" s="91" t="s">
        <v>60</v>
      </c>
      <c r="F43" s="90"/>
      <c r="G43" s="72"/>
      <c r="H43" s="73"/>
      <c r="I43" s="89"/>
      <c r="J43" s="78"/>
      <c r="K43" s="78"/>
      <c r="L43" s="75"/>
      <c r="M43" s="75"/>
      <c r="N43" s="76"/>
      <c r="O43" s="77"/>
      <c r="P43" s="83"/>
    </row>
    <row r="44" spans="1:16" s="84" customFormat="1" x14ac:dyDescent="0.2">
      <c r="A44" s="71">
        <f>IF(I44&lt;&gt;"",1+MAX($A$10:A43),"")</f>
        <v>14</v>
      </c>
      <c r="B44" s="112"/>
      <c r="C44" s="112"/>
      <c r="D44" s="69"/>
      <c r="E44" s="92" t="s">
        <v>74</v>
      </c>
      <c r="F44" s="90">
        <v>4513</v>
      </c>
      <c r="G44" s="72">
        <v>0.05</v>
      </c>
      <c r="H44" s="73">
        <f>F44*(1+G44)</f>
        <v>4738.6500000000005</v>
      </c>
      <c r="I44" s="89" t="s">
        <v>36</v>
      </c>
      <c r="J44" s="78">
        <v>0</v>
      </c>
      <c r="K44" s="78">
        <f>J44*H44</f>
        <v>0</v>
      </c>
      <c r="L44" s="75">
        <v>0</v>
      </c>
      <c r="M44" s="75">
        <f>L44*H44</f>
        <v>0</v>
      </c>
      <c r="N44" s="76">
        <f>(J44+L44)*H44</f>
        <v>0</v>
      </c>
      <c r="O44" s="77"/>
      <c r="P44" s="83"/>
    </row>
    <row r="45" spans="1:16" s="84" customFormat="1" x14ac:dyDescent="0.2">
      <c r="A45" s="71" t="str">
        <f>IF(I45&lt;&gt;"",1+MAX($A$10:A44),"")</f>
        <v/>
      </c>
      <c r="B45" s="112"/>
      <c r="C45" s="112"/>
      <c r="D45" s="69"/>
      <c r="E45" s="91" t="s">
        <v>61</v>
      </c>
      <c r="F45" s="90"/>
      <c r="G45" s="72"/>
      <c r="H45" s="73"/>
      <c r="I45" s="89"/>
      <c r="J45" s="78"/>
      <c r="K45" s="78"/>
      <c r="L45" s="75"/>
      <c r="M45" s="75"/>
      <c r="N45" s="76"/>
      <c r="O45" s="77"/>
      <c r="P45" s="83"/>
    </row>
    <row r="46" spans="1:16" s="84" customFormat="1" x14ac:dyDescent="0.2">
      <c r="A46" s="71">
        <f>IF(I46&lt;&gt;"",1+MAX($A$10:A45),"")</f>
        <v>15</v>
      </c>
      <c r="B46" s="112"/>
      <c r="C46" s="112"/>
      <c r="D46" s="69"/>
      <c r="E46" s="92" t="s">
        <v>75</v>
      </c>
      <c r="F46" s="90">
        <v>247</v>
      </c>
      <c r="G46" s="72">
        <v>0.05</v>
      </c>
      <c r="H46" s="73">
        <f>F46*(1+G46)</f>
        <v>259.35000000000002</v>
      </c>
      <c r="I46" s="89" t="s">
        <v>36</v>
      </c>
      <c r="J46" s="78">
        <v>0</v>
      </c>
      <c r="K46" s="78">
        <f>J46*H46</f>
        <v>0</v>
      </c>
      <c r="L46" s="75">
        <v>0</v>
      </c>
      <c r="M46" s="75">
        <f>L46*H46</f>
        <v>0</v>
      </c>
      <c r="N46" s="76">
        <f>(J46+L46)*H46</f>
        <v>0</v>
      </c>
      <c r="O46" s="77"/>
      <c r="P46" s="83"/>
    </row>
    <row r="47" spans="1:16" s="84" customFormat="1" ht="15.75" customHeight="1" x14ac:dyDescent="0.2">
      <c r="A47" s="94"/>
      <c r="B47" s="112"/>
      <c r="C47" s="112"/>
      <c r="D47" s="95"/>
      <c r="E47" s="93"/>
      <c r="F47" s="90"/>
      <c r="G47" s="96"/>
      <c r="H47" s="97"/>
      <c r="I47" s="74"/>
      <c r="J47" s="98"/>
      <c r="K47" s="98"/>
      <c r="L47" s="99"/>
      <c r="M47" s="99"/>
      <c r="N47" s="100"/>
      <c r="O47" s="101"/>
      <c r="P47" s="83"/>
    </row>
    <row r="48" spans="1:16" s="84" customFormat="1" x14ac:dyDescent="0.2">
      <c r="A48" s="71" t="str">
        <f>IF(I48&lt;&gt;"",1+MAX($A$10:A46),"")</f>
        <v/>
      </c>
      <c r="B48" s="112"/>
      <c r="C48" s="112"/>
      <c r="D48" s="69"/>
      <c r="E48" s="102" t="s">
        <v>62</v>
      </c>
      <c r="F48" s="90"/>
      <c r="G48" s="72"/>
      <c r="H48" s="73"/>
      <c r="I48" s="89"/>
      <c r="J48" s="78"/>
      <c r="K48" s="78"/>
      <c r="L48" s="75"/>
      <c r="M48" s="75"/>
      <c r="N48" s="76"/>
      <c r="O48" s="77"/>
      <c r="P48" s="83"/>
    </row>
    <row r="49" spans="1:16" s="84" customFormat="1" ht="15.75" customHeight="1" x14ac:dyDescent="0.2">
      <c r="A49" s="94"/>
      <c r="B49" s="112"/>
      <c r="C49" s="112"/>
      <c r="D49" s="95"/>
      <c r="E49" s="93"/>
      <c r="F49" s="90"/>
      <c r="G49" s="96"/>
      <c r="H49" s="97"/>
      <c r="I49" s="74"/>
      <c r="J49" s="98"/>
      <c r="K49" s="98"/>
      <c r="L49" s="99"/>
      <c r="M49" s="99"/>
      <c r="N49" s="100"/>
      <c r="O49" s="101"/>
      <c r="P49" s="83"/>
    </row>
    <row r="50" spans="1:16" s="84" customFormat="1" x14ac:dyDescent="0.2">
      <c r="A50" s="71" t="str">
        <f>IF(I50&lt;&gt;"",1+MAX($A$10:A48),"")</f>
        <v/>
      </c>
      <c r="B50" s="112"/>
      <c r="C50" s="112"/>
      <c r="D50" s="69"/>
      <c r="E50" s="93" t="s">
        <v>46</v>
      </c>
      <c r="F50" s="90"/>
      <c r="G50" s="72"/>
      <c r="H50" s="73"/>
      <c r="I50" s="89"/>
      <c r="J50" s="78"/>
      <c r="K50" s="78"/>
      <c r="L50" s="75"/>
      <c r="M50" s="75"/>
      <c r="N50" s="76"/>
      <c r="O50" s="77"/>
      <c r="P50" s="83"/>
    </row>
    <row r="51" spans="1:16" s="84" customFormat="1" x14ac:dyDescent="0.2">
      <c r="A51" s="71" t="str">
        <f>IF(I51&lt;&gt;"",1+MAX($A$10:A50),"")</f>
        <v/>
      </c>
      <c r="B51" s="112"/>
      <c r="C51" s="112"/>
      <c r="D51" s="69"/>
      <c r="E51" s="91" t="s">
        <v>60</v>
      </c>
      <c r="F51" s="90"/>
      <c r="G51" s="72"/>
      <c r="H51" s="73"/>
      <c r="I51" s="89"/>
      <c r="J51" s="78"/>
      <c r="K51" s="78"/>
      <c r="L51" s="75"/>
      <c r="M51" s="75"/>
      <c r="N51" s="76"/>
      <c r="O51" s="77"/>
      <c r="P51" s="83"/>
    </row>
    <row r="52" spans="1:16" s="84" customFormat="1" x14ac:dyDescent="0.2">
      <c r="A52" s="71">
        <f>IF(I52&lt;&gt;"",1+MAX($A$10:A51),"")</f>
        <v>16</v>
      </c>
      <c r="B52" s="112"/>
      <c r="C52" s="112"/>
      <c r="D52" s="69"/>
      <c r="E52" s="92" t="s">
        <v>74</v>
      </c>
      <c r="F52" s="90">
        <v>2916</v>
      </c>
      <c r="G52" s="72">
        <v>0.05</v>
      </c>
      <c r="H52" s="73">
        <f>F52*(1+G52)</f>
        <v>3061.8</v>
      </c>
      <c r="I52" s="89" t="s">
        <v>36</v>
      </c>
      <c r="J52" s="78">
        <v>0</v>
      </c>
      <c r="K52" s="78">
        <f>J52*H52</f>
        <v>0</v>
      </c>
      <c r="L52" s="75">
        <v>0</v>
      </c>
      <c r="M52" s="75">
        <f>L52*H52</f>
        <v>0</v>
      </c>
      <c r="N52" s="76">
        <f>(J52+L52)*H52</f>
        <v>0</v>
      </c>
      <c r="O52" s="77"/>
      <c r="P52" s="83"/>
    </row>
    <row r="53" spans="1:16" s="84" customFormat="1" x14ac:dyDescent="0.2">
      <c r="A53" s="71"/>
      <c r="B53" s="112"/>
      <c r="C53" s="112"/>
      <c r="D53" s="69"/>
      <c r="E53" s="92"/>
      <c r="F53" s="90"/>
      <c r="G53" s="72"/>
      <c r="H53" s="73"/>
      <c r="I53" s="89"/>
      <c r="J53" s="78"/>
      <c r="K53" s="78"/>
      <c r="L53" s="75"/>
      <c r="M53" s="75"/>
      <c r="N53" s="76"/>
      <c r="O53" s="77"/>
      <c r="P53" s="83"/>
    </row>
    <row r="54" spans="1:16" s="84" customFormat="1" x14ac:dyDescent="0.2">
      <c r="A54" s="71" t="str">
        <f>IF(I54&lt;&gt;"",1+MAX($A$10:A52),"")</f>
        <v/>
      </c>
      <c r="B54" s="112"/>
      <c r="C54" s="112"/>
      <c r="D54" s="69"/>
      <c r="E54" s="93" t="s">
        <v>51</v>
      </c>
      <c r="F54" s="90"/>
      <c r="G54" s="72"/>
      <c r="H54" s="73"/>
      <c r="I54" s="89"/>
      <c r="J54" s="78"/>
      <c r="K54" s="78"/>
      <c r="L54" s="75"/>
      <c r="M54" s="75"/>
      <c r="N54" s="76"/>
      <c r="O54" s="77"/>
      <c r="P54" s="83"/>
    </row>
    <row r="55" spans="1:16" s="84" customFormat="1" x14ac:dyDescent="0.2">
      <c r="A55" s="71" t="str">
        <f>IF(I55&lt;&gt;"",1+MAX($A$10:A54),"")</f>
        <v/>
      </c>
      <c r="B55" s="112"/>
      <c r="C55" s="112"/>
      <c r="D55" s="69"/>
      <c r="E55" s="91" t="s">
        <v>63</v>
      </c>
      <c r="F55" s="90"/>
      <c r="G55" s="72"/>
      <c r="H55" s="73"/>
      <c r="I55" s="89"/>
      <c r="J55" s="78"/>
      <c r="K55" s="78"/>
      <c r="L55" s="75"/>
      <c r="M55" s="75"/>
      <c r="N55" s="76"/>
      <c r="O55" s="77"/>
      <c r="P55" s="83"/>
    </row>
    <row r="56" spans="1:16" s="84" customFormat="1" x14ac:dyDescent="0.2">
      <c r="A56" s="71">
        <f>IF(I56&lt;&gt;"",1+MAX($A$10:A55),"")</f>
        <v>17</v>
      </c>
      <c r="B56" s="112"/>
      <c r="C56" s="112"/>
      <c r="D56" s="69"/>
      <c r="E56" s="92" t="s">
        <v>56</v>
      </c>
      <c r="F56" s="90">
        <v>45.550815758587319</v>
      </c>
      <c r="G56" s="72">
        <v>0.05</v>
      </c>
      <c r="H56" s="73">
        <f>F56*(1+G56)</f>
        <v>47.828356546516687</v>
      </c>
      <c r="I56" s="89" t="s">
        <v>70</v>
      </c>
      <c r="J56" s="78">
        <v>0</v>
      </c>
      <c r="K56" s="78">
        <f>J56*H56</f>
        <v>0</v>
      </c>
      <c r="L56" s="75">
        <v>0</v>
      </c>
      <c r="M56" s="75">
        <f>L56*H56</f>
        <v>0</v>
      </c>
      <c r="N56" s="76">
        <f>(J56+L56)*H56</f>
        <v>0</v>
      </c>
      <c r="O56" s="77"/>
      <c r="P56" s="83"/>
    </row>
    <row r="57" spans="1:16" s="84" customFormat="1" ht="15.75" customHeight="1" x14ac:dyDescent="0.2">
      <c r="A57" s="94"/>
      <c r="B57" s="112"/>
      <c r="C57" s="112"/>
      <c r="D57" s="95"/>
      <c r="E57" s="93"/>
      <c r="F57" s="90"/>
      <c r="G57" s="96"/>
      <c r="H57" s="97"/>
      <c r="I57" s="74"/>
      <c r="J57" s="98"/>
      <c r="K57" s="98"/>
      <c r="L57" s="99"/>
      <c r="M57" s="99"/>
      <c r="N57" s="100"/>
      <c r="O57" s="101"/>
      <c r="P57" s="83"/>
    </row>
    <row r="58" spans="1:16" s="84" customFormat="1" x14ac:dyDescent="0.2">
      <c r="A58" s="71" t="str">
        <f>IF(I58&lt;&gt;"",1+MAX($A$10:A56),"")</f>
        <v/>
      </c>
      <c r="B58" s="112"/>
      <c r="C58" s="112"/>
      <c r="D58" s="69"/>
      <c r="E58" s="102" t="s">
        <v>64</v>
      </c>
      <c r="F58" s="90"/>
      <c r="G58" s="72"/>
      <c r="H58" s="73"/>
      <c r="I58" s="89"/>
      <c r="J58" s="78"/>
      <c r="K58" s="78"/>
      <c r="L58" s="75"/>
      <c r="M58" s="75"/>
      <c r="N58" s="76"/>
      <c r="O58" s="77"/>
      <c r="P58" s="83"/>
    </row>
    <row r="59" spans="1:16" s="84" customFormat="1" ht="15.75" customHeight="1" x14ac:dyDescent="0.2">
      <c r="A59" s="94"/>
      <c r="B59" s="112"/>
      <c r="C59" s="112"/>
      <c r="D59" s="95"/>
      <c r="E59" s="93"/>
      <c r="F59" s="90"/>
      <c r="G59" s="96"/>
      <c r="H59" s="97"/>
      <c r="I59" s="74"/>
      <c r="J59" s="98"/>
      <c r="K59" s="98"/>
      <c r="L59" s="99"/>
      <c r="M59" s="99"/>
      <c r="N59" s="100"/>
      <c r="O59" s="101"/>
      <c r="P59" s="83"/>
    </row>
    <row r="60" spans="1:16" s="84" customFormat="1" x14ac:dyDescent="0.2">
      <c r="A60" s="71" t="str">
        <f>IF(I60&lt;&gt;"",1+MAX($A$10:A58),"")</f>
        <v/>
      </c>
      <c r="B60" s="112"/>
      <c r="C60" s="112"/>
      <c r="D60" s="69"/>
      <c r="E60" s="93" t="s">
        <v>46</v>
      </c>
      <c r="F60" s="90"/>
      <c r="G60" s="72"/>
      <c r="H60" s="73"/>
      <c r="I60" s="89"/>
      <c r="J60" s="78"/>
      <c r="K60" s="78"/>
      <c r="L60" s="75"/>
      <c r="M60" s="75"/>
      <c r="N60" s="76"/>
      <c r="O60" s="77"/>
      <c r="P60" s="83"/>
    </row>
    <row r="61" spans="1:16" s="84" customFormat="1" x14ac:dyDescent="0.2">
      <c r="A61" s="71" t="str">
        <f>IF(I61&lt;&gt;"",1+MAX($A$10:A60),"")</f>
        <v/>
      </c>
      <c r="B61" s="112"/>
      <c r="C61" s="112"/>
      <c r="D61" s="69"/>
      <c r="E61" s="91" t="s">
        <v>65</v>
      </c>
      <c r="F61" s="90"/>
      <c r="G61" s="72"/>
      <c r="H61" s="73"/>
      <c r="I61" s="89"/>
      <c r="J61" s="78"/>
      <c r="K61" s="78"/>
      <c r="L61" s="75"/>
      <c r="M61" s="75"/>
      <c r="N61" s="76"/>
      <c r="O61" s="77"/>
      <c r="P61" s="83"/>
    </row>
    <row r="62" spans="1:16" s="84" customFormat="1" x14ac:dyDescent="0.2">
      <c r="A62" s="71">
        <f>IF(I62&lt;&gt;"",1+MAX($A$10:A61),"")</f>
        <v>18</v>
      </c>
      <c r="B62" s="112"/>
      <c r="C62" s="112"/>
      <c r="D62" s="69"/>
      <c r="E62" s="92" t="s">
        <v>74</v>
      </c>
      <c r="F62" s="90">
        <v>414</v>
      </c>
      <c r="G62" s="72">
        <v>0.05</v>
      </c>
      <c r="H62" s="73">
        <f>F62*(1+G62)</f>
        <v>434.70000000000005</v>
      </c>
      <c r="I62" s="89" t="s">
        <v>36</v>
      </c>
      <c r="J62" s="78">
        <v>0</v>
      </c>
      <c r="K62" s="78">
        <f>J62*H62</f>
        <v>0</v>
      </c>
      <c r="L62" s="75">
        <v>0</v>
      </c>
      <c r="M62" s="75">
        <f>L62*H62</f>
        <v>0</v>
      </c>
      <c r="N62" s="76">
        <f>(J62+L62)*H62</f>
        <v>0</v>
      </c>
      <c r="O62" s="77"/>
      <c r="P62" s="83"/>
    </row>
    <row r="63" spans="1:16" s="84" customFormat="1" ht="15.75" customHeight="1" x14ac:dyDescent="0.2">
      <c r="A63" s="71" t="str">
        <f>IF(I63&lt;&gt;"",1+MAX($A$10:A62),"")</f>
        <v/>
      </c>
      <c r="B63" s="112"/>
      <c r="C63" s="112"/>
      <c r="D63" s="69"/>
      <c r="E63" s="91" t="s">
        <v>66</v>
      </c>
      <c r="F63" s="90"/>
      <c r="G63" s="72"/>
      <c r="H63" s="73"/>
      <c r="I63" s="89"/>
      <c r="J63" s="78"/>
      <c r="K63" s="78"/>
      <c r="L63" s="75"/>
      <c r="M63" s="75"/>
      <c r="N63" s="76"/>
      <c r="O63" s="77"/>
      <c r="P63" s="83"/>
    </row>
    <row r="64" spans="1:16" s="84" customFormat="1" ht="15.75" customHeight="1" x14ac:dyDescent="0.2">
      <c r="A64" s="71">
        <f>IF(I64&lt;&gt;"",1+MAX($A$10:A63),"")</f>
        <v>19</v>
      </c>
      <c r="B64" s="112"/>
      <c r="C64" s="112"/>
      <c r="D64" s="69"/>
      <c r="E64" s="92" t="s">
        <v>74</v>
      </c>
      <c r="F64" s="90">
        <v>57</v>
      </c>
      <c r="G64" s="72">
        <v>0.05</v>
      </c>
      <c r="H64" s="73">
        <f>F64*(1+G64)</f>
        <v>59.85</v>
      </c>
      <c r="I64" s="89" t="s">
        <v>36</v>
      </c>
      <c r="J64" s="78">
        <v>0</v>
      </c>
      <c r="K64" s="78">
        <f>J64*H64</f>
        <v>0</v>
      </c>
      <c r="L64" s="75">
        <v>0</v>
      </c>
      <c r="M64" s="75">
        <f>L64*H64</f>
        <v>0</v>
      </c>
      <c r="N64" s="76">
        <f>(J64+L64)*H64</f>
        <v>0</v>
      </c>
      <c r="O64" s="77"/>
      <c r="P64" s="83"/>
    </row>
    <row r="65" spans="1:16" s="84" customFormat="1" ht="15.75" customHeight="1" x14ac:dyDescent="0.2">
      <c r="A65" s="71" t="str">
        <f>IF(I65&lt;&gt;"",1+MAX($A$10:A64),"")</f>
        <v/>
      </c>
      <c r="B65" s="112"/>
      <c r="C65" s="112"/>
      <c r="D65" s="69"/>
      <c r="E65" s="91" t="s">
        <v>67</v>
      </c>
      <c r="F65" s="90"/>
      <c r="G65" s="72"/>
      <c r="H65" s="73"/>
      <c r="I65" s="89"/>
      <c r="J65" s="78"/>
      <c r="K65" s="78"/>
      <c r="L65" s="75"/>
      <c r="M65" s="75"/>
      <c r="N65" s="76"/>
      <c r="O65" s="77"/>
      <c r="P65" s="83"/>
    </row>
    <row r="66" spans="1:16" s="84" customFormat="1" ht="15.75" customHeight="1" x14ac:dyDescent="0.2">
      <c r="A66" s="71">
        <f>IF(I66&lt;&gt;"",1+MAX($A$10:A65),"")</f>
        <v>20</v>
      </c>
      <c r="B66" s="112"/>
      <c r="C66" s="112"/>
      <c r="D66" s="69"/>
      <c r="E66" s="92" t="s">
        <v>74</v>
      </c>
      <c r="F66" s="90">
        <v>171</v>
      </c>
      <c r="G66" s="72">
        <v>0.05</v>
      </c>
      <c r="H66" s="73">
        <f>F66*(1+G66)</f>
        <v>179.55</v>
      </c>
      <c r="I66" s="89" t="s">
        <v>36</v>
      </c>
      <c r="J66" s="78">
        <v>0</v>
      </c>
      <c r="K66" s="78">
        <f>J66*H66</f>
        <v>0</v>
      </c>
      <c r="L66" s="75">
        <v>0</v>
      </c>
      <c r="M66" s="75">
        <f>L66*H66</f>
        <v>0</v>
      </c>
      <c r="N66" s="76">
        <f>(J66+L66)*H66</f>
        <v>0</v>
      </c>
      <c r="O66" s="77"/>
      <c r="P66" s="83"/>
    </row>
    <row r="67" spans="1:16" s="84" customFormat="1" ht="15.75" customHeight="1" x14ac:dyDescent="0.2">
      <c r="A67" s="71" t="str">
        <f>IF(I67&lt;&gt;"",1+MAX($A$10:A66),"")</f>
        <v/>
      </c>
      <c r="B67" s="112"/>
      <c r="C67" s="112"/>
      <c r="D67" s="69"/>
      <c r="E67" s="93"/>
      <c r="F67" s="90"/>
      <c r="G67" s="72"/>
      <c r="H67" s="73"/>
      <c r="I67" s="89"/>
      <c r="J67" s="78"/>
      <c r="K67" s="78"/>
      <c r="L67" s="75"/>
      <c r="M67" s="75"/>
      <c r="N67" s="76"/>
      <c r="O67" s="77"/>
      <c r="P67" s="83"/>
    </row>
    <row r="68" spans="1:16" s="84" customFormat="1" ht="15.75" customHeight="1" x14ac:dyDescent="0.2">
      <c r="A68" s="71" t="str">
        <f>IF(I68&lt;&gt;"",1+MAX($A$10:A67),"")</f>
        <v/>
      </c>
      <c r="B68" s="112"/>
      <c r="C68" s="112"/>
      <c r="D68" s="69"/>
      <c r="E68" s="102" t="s">
        <v>71</v>
      </c>
      <c r="F68" s="90"/>
      <c r="G68" s="72"/>
      <c r="H68" s="73"/>
      <c r="I68" s="89"/>
      <c r="J68" s="78"/>
      <c r="K68" s="78"/>
      <c r="L68" s="75"/>
      <c r="M68" s="75"/>
      <c r="N68" s="76"/>
      <c r="O68" s="77"/>
      <c r="P68" s="83"/>
    </row>
    <row r="69" spans="1:16" s="84" customFormat="1" ht="15.75" customHeight="1" x14ac:dyDescent="0.2">
      <c r="A69" s="71" t="str">
        <f>IF(I69&lt;&gt;"",1+MAX($A$10:A68),"")</f>
        <v/>
      </c>
      <c r="B69" s="112"/>
      <c r="C69" s="112"/>
      <c r="D69" s="69"/>
      <c r="E69" s="93"/>
      <c r="F69" s="90"/>
      <c r="G69" s="72"/>
      <c r="H69" s="73"/>
      <c r="I69" s="89"/>
      <c r="J69" s="78"/>
      <c r="K69" s="78"/>
      <c r="L69" s="75"/>
      <c r="M69" s="75"/>
      <c r="N69" s="76"/>
      <c r="O69" s="77"/>
      <c r="P69" s="83"/>
    </row>
    <row r="70" spans="1:16" s="84" customFormat="1" ht="15.75" customHeight="1" x14ac:dyDescent="0.2">
      <c r="A70" s="71" t="str">
        <f>IF(I70&lt;&gt;"",1+MAX($A$10:A68),"")</f>
        <v/>
      </c>
      <c r="B70" s="112"/>
      <c r="C70" s="112"/>
      <c r="D70" s="69"/>
      <c r="E70" s="93" t="s">
        <v>46</v>
      </c>
      <c r="F70" s="90"/>
      <c r="G70" s="72"/>
      <c r="H70" s="73"/>
      <c r="I70" s="89"/>
      <c r="J70" s="78"/>
      <c r="K70" s="78"/>
      <c r="L70" s="75"/>
      <c r="M70" s="75"/>
      <c r="N70" s="76"/>
      <c r="O70" s="77"/>
      <c r="P70" s="83"/>
    </row>
    <row r="71" spans="1:16" s="84" customFormat="1" x14ac:dyDescent="0.2">
      <c r="A71" s="71" t="str">
        <f>IF(I71&lt;&gt;"",1+MAX($A$10:A70),"")</f>
        <v/>
      </c>
      <c r="B71" s="112"/>
      <c r="C71" s="112"/>
      <c r="D71" s="69"/>
      <c r="E71" s="91" t="s">
        <v>68</v>
      </c>
      <c r="F71" s="90"/>
      <c r="G71" s="72"/>
      <c r="H71" s="73"/>
      <c r="I71" s="89"/>
      <c r="J71" s="78"/>
      <c r="K71" s="78"/>
      <c r="L71" s="75"/>
      <c r="M71" s="75"/>
      <c r="N71" s="76"/>
      <c r="O71" s="77"/>
      <c r="P71" s="83"/>
    </row>
    <row r="72" spans="1:16" s="84" customFormat="1" x14ac:dyDescent="0.2">
      <c r="A72" s="71">
        <f>IF(I72&lt;&gt;"",1+MAX($A$10:A71),"")</f>
        <v>21</v>
      </c>
      <c r="B72" s="112"/>
      <c r="C72" s="112"/>
      <c r="D72" s="69"/>
      <c r="E72" s="92" t="s">
        <v>74</v>
      </c>
      <c r="F72" s="90">
        <v>1195</v>
      </c>
      <c r="G72" s="72">
        <v>0.05</v>
      </c>
      <c r="H72" s="73">
        <f>F72*(1+G72)</f>
        <v>1254.75</v>
      </c>
      <c r="I72" s="89" t="s">
        <v>36</v>
      </c>
      <c r="J72" s="78">
        <v>0</v>
      </c>
      <c r="K72" s="78">
        <f>J72*H72</f>
        <v>0</v>
      </c>
      <c r="L72" s="75">
        <v>0</v>
      </c>
      <c r="M72" s="75">
        <f>L72*H72</f>
        <v>0</v>
      </c>
      <c r="N72" s="76">
        <f>(J72+L72)*H72</f>
        <v>0</v>
      </c>
      <c r="O72" s="77"/>
      <c r="P72" s="83"/>
    </row>
    <row r="73" spans="1:16" s="84" customFormat="1" ht="15.75" customHeight="1" x14ac:dyDescent="0.2">
      <c r="A73" s="71" t="str">
        <f>IF(I73&lt;&gt;"",1+MAX($A$10:A72),"")</f>
        <v/>
      </c>
      <c r="B73" s="112"/>
      <c r="C73" s="112"/>
      <c r="D73" s="69"/>
      <c r="E73" s="93"/>
      <c r="F73" s="90"/>
      <c r="G73" s="72"/>
      <c r="H73" s="73"/>
      <c r="I73" s="89"/>
      <c r="J73" s="78"/>
      <c r="K73" s="78"/>
      <c r="L73" s="75"/>
      <c r="M73" s="75"/>
      <c r="N73" s="76"/>
      <c r="O73" s="77"/>
      <c r="P73" s="83"/>
    </row>
    <row r="74" spans="1:16" s="84" customFormat="1" x14ac:dyDescent="0.2">
      <c r="A74" s="71" t="str">
        <f>IF(I74&lt;&gt;"",1+MAX($A$10:A72),"")</f>
        <v/>
      </c>
      <c r="B74" s="112"/>
      <c r="C74" s="112"/>
      <c r="D74" s="69"/>
      <c r="E74" s="102" t="s">
        <v>54</v>
      </c>
      <c r="F74" s="90"/>
      <c r="G74" s="72"/>
      <c r="H74" s="73"/>
      <c r="I74" s="89"/>
      <c r="J74" s="78"/>
      <c r="K74" s="78"/>
      <c r="L74" s="75"/>
      <c r="M74" s="75"/>
      <c r="N74" s="76"/>
      <c r="O74" s="77"/>
      <c r="P74" s="83"/>
    </row>
    <row r="75" spans="1:16" s="84" customFormat="1" ht="15.75" customHeight="1" x14ac:dyDescent="0.2">
      <c r="A75" s="71" t="str">
        <f>IF(I75&lt;&gt;"",1+MAX($A$10:A74),"")</f>
        <v/>
      </c>
      <c r="B75" s="112"/>
      <c r="C75" s="112"/>
      <c r="D75" s="69"/>
      <c r="E75" s="93"/>
      <c r="F75" s="90"/>
      <c r="G75" s="72"/>
      <c r="H75" s="73"/>
      <c r="I75" s="89"/>
      <c r="J75" s="78"/>
      <c r="K75" s="78"/>
      <c r="L75" s="75"/>
      <c r="M75" s="75"/>
      <c r="N75" s="76"/>
      <c r="O75" s="77"/>
      <c r="P75" s="83"/>
    </row>
    <row r="76" spans="1:16" s="84" customFormat="1" x14ac:dyDescent="0.2">
      <c r="A76" s="71" t="str">
        <f>IF(I76&lt;&gt;"",1+MAX($A$10:A74),"")</f>
        <v/>
      </c>
      <c r="B76" s="112"/>
      <c r="C76" s="112"/>
      <c r="D76" s="69"/>
      <c r="E76" s="93" t="s">
        <v>46</v>
      </c>
      <c r="F76" s="90"/>
      <c r="G76" s="72"/>
      <c r="H76" s="73"/>
      <c r="I76" s="89"/>
      <c r="J76" s="78"/>
      <c r="K76" s="78"/>
      <c r="L76" s="75"/>
      <c r="M76" s="75"/>
      <c r="N76" s="76"/>
      <c r="O76" s="77"/>
      <c r="P76" s="83"/>
    </row>
    <row r="77" spans="1:16" s="84" customFormat="1" x14ac:dyDescent="0.2">
      <c r="A77" s="71" t="str">
        <f>IF(I77&lt;&gt;"",1+MAX($A$10:A76),"")</f>
        <v/>
      </c>
      <c r="B77" s="112"/>
      <c r="C77" s="112"/>
      <c r="D77" s="69"/>
      <c r="E77" s="91" t="s">
        <v>68</v>
      </c>
      <c r="F77" s="90"/>
      <c r="G77" s="72"/>
      <c r="H77" s="73"/>
      <c r="I77" s="89"/>
      <c r="J77" s="78"/>
      <c r="K77" s="78"/>
      <c r="L77" s="75"/>
      <c r="M77" s="75"/>
      <c r="N77" s="76"/>
      <c r="O77" s="77"/>
      <c r="P77" s="83"/>
    </row>
    <row r="78" spans="1:16" s="84" customFormat="1" x14ac:dyDescent="0.2">
      <c r="A78" s="71">
        <f>IF(I78&lt;&gt;"",1+MAX($A$10:A77),"")</f>
        <v>22</v>
      </c>
      <c r="B78" s="112"/>
      <c r="C78" s="112"/>
      <c r="D78" s="69"/>
      <c r="E78" s="92" t="s">
        <v>74</v>
      </c>
      <c r="F78" s="90">
        <v>394</v>
      </c>
      <c r="G78" s="72">
        <v>0.05</v>
      </c>
      <c r="H78" s="73">
        <f>F78*(1+G78)</f>
        <v>413.70000000000005</v>
      </c>
      <c r="I78" s="89" t="s">
        <v>36</v>
      </c>
      <c r="J78" s="78">
        <v>0</v>
      </c>
      <c r="K78" s="78">
        <f>J78*H78</f>
        <v>0</v>
      </c>
      <c r="L78" s="75">
        <v>0</v>
      </c>
      <c r="M78" s="75">
        <f>L78*H78</f>
        <v>0</v>
      </c>
      <c r="N78" s="76">
        <f>(J78+L78)*H78</f>
        <v>0</v>
      </c>
      <c r="O78" s="77"/>
      <c r="P78" s="83"/>
    </row>
    <row r="79" spans="1:16" s="84" customFormat="1" x14ac:dyDescent="0.2">
      <c r="A79" s="71" t="str">
        <f>IF(I79&lt;&gt;"",1+MAX($A$10:A78),"")</f>
        <v/>
      </c>
      <c r="B79" s="112"/>
      <c r="C79" s="112"/>
      <c r="D79" s="69"/>
      <c r="E79" s="102" t="s">
        <v>64</v>
      </c>
      <c r="F79" s="90"/>
      <c r="G79" s="72"/>
      <c r="H79" s="73"/>
      <c r="I79" s="89"/>
      <c r="J79" s="78"/>
      <c r="K79" s="78"/>
      <c r="L79" s="75"/>
      <c r="M79" s="75"/>
      <c r="N79" s="76"/>
      <c r="O79" s="77"/>
      <c r="P79" s="83"/>
    </row>
    <row r="80" spans="1:16" s="84" customFormat="1" ht="15.75" customHeight="1" x14ac:dyDescent="0.2">
      <c r="A80" s="71" t="str">
        <f>IF(I80&lt;&gt;"",1+MAX($A$10:A79),"")</f>
        <v/>
      </c>
      <c r="B80" s="112"/>
      <c r="C80" s="112"/>
      <c r="D80" s="69"/>
      <c r="E80" s="93"/>
      <c r="F80" s="90"/>
      <c r="G80" s="72"/>
      <c r="H80" s="73"/>
      <c r="I80" s="89"/>
      <c r="J80" s="78"/>
      <c r="K80" s="78"/>
      <c r="L80" s="75"/>
      <c r="M80" s="75"/>
      <c r="N80" s="76"/>
      <c r="O80" s="77"/>
      <c r="P80" s="83"/>
    </row>
    <row r="81" spans="1:16" s="84" customFormat="1" x14ac:dyDescent="0.2">
      <c r="A81" s="71" t="str">
        <f>IF(I81&lt;&gt;"",1+MAX($A$10:A79),"")</f>
        <v/>
      </c>
      <c r="B81" s="112"/>
      <c r="C81" s="112"/>
      <c r="D81" s="69"/>
      <c r="E81" s="93" t="s">
        <v>46</v>
      </c>
      <c r="F81" s="90"/>
      <c r="G81" s="72"/>
      <c r="H81" s="73"/>
      <c r="I81" s="89"/>
      <c r="J81" s="78"/>
      <c r="K81" s="78"/>
      <c r="L81" s="75"/>
      <c r="M81" s="75"/>
      <c r="N81" s="76"/>
      <c r="O81" s="77"/>
      <c r="P81" s="83"/>
    </row>
    <row r="82" spans="1:16" s="84" customFormat="1" x14ac:dyDescent="0.2">
      <c r="A82" s="71" t="str">
        <f>IF(I82&lt;&gt;"",1+MAX($A$10:A81),"")</f>
        <v/>
      </c>
      <c r="B82" s="112"/>
      <c r="C82" s="112"/>
      <c r="D82" s="69"/>
      <c r="E82" s="91" t="s">
        <v>69</v>
      </c>
      <c r="F82" s="90"/>
      <c r="G82" s="72"/>
      <c r="H82" s="73"/>
      <c r="I82" s="89"/>
      <c r="J82" s="78"/>
      <c r="K82" s="78"/>
      <c r="L82" s="75"/>
      <c r="M82" s="75"/>
      <c r="N82" s="76"/>
      <c r="O82" s="77"/>
      <c r="P82" s="83"/>
    </row>
    <row r="83" spans="1:16" s="84" customFormat="1" x14ac:dyDescent="0.2">
      <c r="A83" s="71">
        <f>IF(I83&lt;&gt;"",1+MAX($A$10:A82),"")</f>
        <v>23</v>
      </c>
      <c r="B83" s="113"/>
      <c r="C83" s="113"/>
      <c r="D83" s="69"/>
      <c r="E83" s="91" t="s">
        <v>74</v>
      </c>
      <c r="F83" s="90">
        <v>394</v>
      </c>
      <c r="G83" s="72">
        <v>0.05</v>
      </c>
      <c r="H83" s="73">
        <f>F83*(1+G83)</f>
        <v>413.70000000000005</v>
      </c>
      <c r="I83" s="89" t="s">
        <v>36</v>
      </c>
      <c r="J83" s="78">
        <v>0</v>
      </c>
      <c r="K83" s="78">
        <f>J83*H83</f>
        <v>0</v>
      </c>
      <c r="L83" s="75">
        <v>0</v>
      </c>
      <c r="M83" s="75">
        <f>L83*H83</f>
        <v>0</v>
      </c>
      <c r="N83" s="76">
        <f>(J83+L83)*H83</f>
        <v>0</v>
      </c>
      <c r="O83" s="77"/>
      <c r="P83" s="83"/>
    </row>
    <row r="84" spans="1:16" s="84" customFormat="1" x14ac:dyDescent="0.2">
      <c r="A84" s="71" t="str">
        <f>IF(I84&lt;&gt;"",1+MAX($A$10:A83),"")</f>
        <v/>
      </c>
      <c r="B84" s="71"/>
      <c r="C84" s="71"/>
      <c r="D84" s="69"/>
      <c r="E84" s="70"/>
      <c r="F84" s="79"/>
      <c r="G84" s="72"/>
      <c r="H84" s="73"/>
      <c r="I84" s="74"/>
      <c r="J84" s="78"/>
      <c r="K84" s="78"/>
      <c r="L84" s="75"/>
      <c r="M84" s="75"/>
      <c r="N84" s="76"/>
      <c r="O84" s="77"/>
      <c r="P84" s="83"/>
    </row>
    <row r="85" spans="1:16" ht="16.5" thickBot="1" x14ac:dyDescent="0.25">
      <c r="A85" s="109" t="s">
        <v>5</v>
      </c>
      <c r="B85" s="110"/>
      <c r="C85" s="47"/>
      <c r="D85" s="17"/>
      <c r="E85" s="9"/>
      <c r="F85" s="46"/>
      <c r="G85" s="46"/>
      <c r="H85" s="46"/>
      <c r="I85" s="110" t="s">
        <v>42</v>
      </c>
      <c r="J85" s="110"/>
      <c r="K85" s="49">
        <f>SUM(K10:K84)</f>
        <v>0</v>
      </c>
      <c r="L85" s="48" t="s">
        <v>41</v>
      </c>
      <c r="M85" s="49">
        <f>SUM(M10:M84)</f>
        <v>0</v>
      </c>
      <c r="N85" s="49">
        <f>SUM(N10:N84)</f>
        <v>0</v>
      </c>
      <c r="O85" s="49">
        <f>SUM(O10:O84)</f>
        <v>0</v>
      </c>
    </row>
    <row r="86" spans="1:16" ht="17.25" thickTop="1" thickBot="1" x14ac:dyDescent="0.25">
      <c r="A86" s="107" t="s">
        <v>9</v>
      </c>
      <c r="B86" s="108"/>
      <c r="C86" s="47"/>
      <c r="D86" s="17"/>
      <c r="E86" s="9"/>
      <c r="F86" s="46"/>
      <c r="G86" s="46"/>
      <c r="H86" s="46"/>
      <c r="I86" s="47"/>
      <c r="J86" s="50">
        <v>0</v>
      </c>
      <c r="K86" s="50"/>
      <c r="L86" s="50"/>
      <c r="M86" s="50"/>
      <c r="N86" s="51">
        <f>J86*N85</f>
        <v>0</v>
      </c>
      <c r="O86" s="52">
        <f>J86*O85</f>
        <v>0</v>
      </c>
    </row>
    <row r="87" spans="1:16" ht="17.25" thickTop="1" thickBot="1" x14ac:dyDescent="0.25">
      <c r="A87" s="107" t="s">
        <v>8</v>
      </c>
      <c r="B87" s="108"/>
      <c r="C87" s="47"/>
      <c r="D87" s="17"/>
      <c r="E87" s="9"/>
      <c r="F87" s="46"/>
      <c r="G87" s="46"/>
      <c r="H87" s="46"/>
      <c r="I87" s="47"/>
      <c r="J87" s="50">
        <v>0.25</v>
      </c>
      <c r="K87" s="50"/>
      <c r="L87" s="50"/>
      <c r="M87" s="50"/>
      <c r="N87" s="51">
        <f>J87*N85</f>
        <v>0</v>
      </c>
      <c r="O87" s="52">
        <f>J87*O85</f>
        <v>0</v>
      </c>
    </row>
    <row r="88" spans="1:16" ht="16.5" thickTop="1" x14ac:dyDescent="0.2">
      <c r="A88" s="103" t="s">
        <v>6</v>
      </c>
      <c r="B88" s="104"/>
      <c r="C88" s="54"/>
      <c r="D88" s="18"/>
      <c r="E88" s="10"/>
      <c r="F88" s="53"/>
      <c r="G88" s="53"/>
      <c r="H88" s="53"/>
      <c r="I88" s="54"/>
      <c r="J88" s="55"/>
      <c r="K88" s="55"/>
      <c r="L88" s="55"/>
      <c r="M88" s="55"/>
      <c r="N88" s="56">
        <f>SUM(N85:N87)</f>
        <v>0</v>
      </c>
      <c r="O88" s="57">
        <f>SUM(O85:O87)</f>
        <v>0</v>
      </c>
    </row>
    <row r="89" spans="1:16" x14ac:dyDescent="0.2">
      <c r="A89" s="67"/>
      <c r="B89" s="23"/>
      <c r="C89" s="23"/>
      <c r="D89" s="5"/>
      <c r="E89" s="4"/>
      <c r="F89" s="29"/>
      <c r="G89" s="29"/>
      <c r="H89" s="29"/>
      <c r="I89" s="23"/>
      <c r="J89" s="30"/>
      <c r="K89" s="30"/>
      <c r="L89" s="30"/>
      <c r="M89" s="30"/>
      <c r="N89" s="31"/>
      <c r="O89" s="32"/>
    </row>
    <row r="90" spans="1:16" x14ac:dyDescent="0.2">
      <c r="A90" s="67"/>
      <c r="B90" s="23"/>
      <c r="C90" s="23"/>
      <c r="D90" s="5"/>
      <c r="E90" s="6"/>
      <c r="F90" s="28"/>
      <c r="G90" s="58"/>
      <c r="N90" s="58"/>
      <c r="O90" s="58"/>
    </row>
    <row r="91" spans="1:16" x14ac:dyDescent="0.2">
      <c r="A91" s="67"/>
      <c r="B91" s="23"/>
      <c r="C91" s="23"/>
      <c r="D91" s="5"/>
      <c r="E91" s="6"/>
      <c r="F91" s="28"/>
      <c r="G91" s="58"/>
      <c r="N91" s="58"/>
      <c r="O91" s="58"/>
    </row>
    <row r="92" spans="1:16" x14ac:dyDescent="0.2">
      <c r="A92" s="67"/>
      <c r="B92" s="23"/>
      <c r="C92" s="23"/>
      <c r="D92" s="5"/>
      <c r="E92" s="6"/>
      <c r="F92" s="28"/>
      <c r="G92" s="58"/>
      <c r="N92" s="58"/>
      <c r="O92" s="58"/>
    </row>
    <row r="93" spans="1:16" x14ac:dyDescent="0.2">
      <c r="A93" s="67"/>
      <c r="B93" s="23"/>
      <c r="C93" s="23"/>
      <c r="D93" s="5"/>
      <c r="E93" s="6"/>
      <c r="F93" s="28"/>
      <c r="G93" s="58"/>
      <c r="N93" s="58"/>
      <c r="O93" s="58"/>
    </row>
    <row r="94" spans="1:16" x14ac:dyDescent="0.2">
      <c r="A94" s="67"/>
      <c r="B94" s="23"/>
      <c r="C94" s="23"/>
      <c r="D94" s="5"/>
      <c r="E94" s="4"/>
      <c r="F94" s="28"/>
      <c r="N94" s="58"/>
      <c r="O94" s="58"/>
    </row>
    <row r="95" spans="1:16" x14ac:dyDescent="0.2">
      <c r="A95" s="67"/>
      <c r="B95" s="23"/>
      <c r="C95" s="23"/>
      <c r="D95" s="5"/>
      <c r="E95" s="4"/>
      <c r="F95" s="28"/>
      <c r="G95" s="58"/>
      <c r="H95" s="29"/>
      <c r="I95" s="23"/>
      <c r="J95" s="58"/>
      <c r="K95" s="58"/>
      <c r="L95" s="58"/>
      <c r="M95" s="58"/>
      <c r="N95" s="58"/>
      <c r="O95" s="58"/>
    </row>
    <row r="96" spans="1:16" x14ac:dyDescent="0.2">
      <c r="A96" s="68"/>
      <c r="B96" s="27"/>
      <c r="C96" s="27"/>
      <c r="D96" s="16"/>
      <c r="E96" s="4"/>
      <c r="F96" s="28"/>
      <c r="G96" s="58"/>
      <c r="H96" s="29"/>
      <c r="I96" s="23"/>
      <c r="J96" s="58"/>
      <c r="K96" s="58"/>
      <c r="L96" s="58"/>
      <c r="M96" s="58"/>
      <c r="N96" s="58"/>
      <c r="O96" s="58"/>
    </row>
    <row r="97" spans="1:15" x14ac:dyDescent="0.2">
      <c r="A97" s="23"/>
      <c r="B97" s="23"/>
      <c r="C97" s="23"/>
      <c r="D97" s="5"/>
      <c r="E97" s="4"/>
      <c r="F97" s="28"/>
      <c r="G97" s="58"/>
      <c r="H97" s="29"/>
      <c r="I97" s="23"/>
      <c r="J97" s="58"/>
      <c r="K97" s="58"/>
      <c r="L97" s="58"/>
      <c r="M97" s="58"/>
      <c r="N97" s="58"/>
      <c r="O97" s="58"/>
    </row>
    <row r="98" spans="1:15" x14ac:dyDescent="0.2">
      <c r="F98" s="63"/>
      <c r="J98" s="58"/>
      <c r="K98" s="58"/>
      <c r="L98" s="58"/>
      <c r="M98" s="58"/>
      <c r="N98" s="58"/>
      <c r="O98" s="58"/>
    </row>
    <row r="99" spans="1:15" x14ac:dyDescent="0.2">
      <c r="F99" s="63"/>
      <c r="J99" s="58"/>
      <c r="K99" s="58"/>
      <c r="L99" s="58"/>
      <c r="M99" s="58"/>
      <c r="N99" s="58"/>
      <c r="O99" s="58"/>
    </row>
    <row r="104" spans="1:15" x14ac:dyDescent="0.2">
      <c r="E104" s="3" t="s">
        <v>76</v>
      </c>
    </row>
  </sheetData>
  <sortState ref="E215:L230">
    <sortCondition ref="E45"/>
  </sortState>
  <mergeCells count="8">
    <mergeCell ref="A88:B88"/>
    <mergeCell ref="A2:O2"/>
    <mergeCell ref="A87:B87"/>
    <mergeCell ref="A85:B85"/>
    <mergeCell ref="A86:B86"/>
    <mergeCell ref="I85:J85"/>
    <mergeCell ref="B23:B83"/>
    <mergeCell ref="C23:C83"/>
  </mergeCells>
  <printOptions horizontalCentered="1"/>
  <pageMargins left="0.25" right="0.25" top="0.75" bottom="0.75" header="0.3" footer="0.3"/>
  <pageSetup paperSize="8" scale="59" fitToHeight="0" orientation="portrait" r:id="rId1"/>
  <headerFooter>
    <oddFooter>&amp;C&amp;P of &amp;N</oddFooter>
  </headerFooter>
  <ignoredErrors>
    <ignoredError sqref="A8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FB3D4338-6BBF-4FF6-BC33-5E2D3E3F6489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</vt:lpstr>
      <vt:lpstr>DETAIL!Print_Area</vt:lpstr>
      <vt:lpstr>DETAIL!Print_Titles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2013-07-08T09:36:48Z</dcterms:created>
  <dcterms:modified xsi:type="dcterms:W3CDTF">2020-09-14T15:17:07Z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{FB3D4338-6BBF-4FF6-BC33-5E2D3E3F6489}</vt:lpwstr>
  </property>
</Properties>
</file>